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to_zošit"/>
  <workbookProtection workbookPassword="CADF" lockStructure="1"/>
  <bookViews>
    <workbookView xWindow="0" yWindow="0" windowWidth="16380" windowHeight="8190" tabRatio="421"/>
  </bookViews>
  <sheets>
    <sheet name="objednavka" sheetId="1" r:id="rId1"/>
    <sheet name="Hárok1" sheetId="2" state="hidden" r:id="rId2"/>
  </sheets>
  <externalReferences>
    <externalReference r:id="rId3"/>
  </externalReferences>
  <definedNames>
    <definedName name="Banskej_Štiavnici">objednavka!#REF!</definedName>
    <definedName name="BS">objednavka!#REF!</definedName>
    <definedName name="cv">[1]objednavka!$O$1:$O$2</definedName>
    <definedName name="den">objednavka!$O$1:$O$2</definedName>
    <definedName name="kde">objednavka!$P$1:$P$2</definedName>
    <definedName name="mesto">objednavka!$Q$1:$Q$2</definedName>
    <definedName name="nar">objednavka!$J$12:$J$13</definedName>
    <definedName name="_xlnm.Print_Area" localSheetId="0">objednavka!$B$2:$J$56</definedName>
  </definedNames>
  <calcPr calcId="145621"/>
  <customWorkbookViews>
    <customWorkbookView name="Peter - vlastní zobrazení" guid="{63379D32-D499-47D2-8303-4CB38EB41C6F}" mergeInterval="0" personalView="1" maximized="1" xWindow="1" yWindow="1" windowWidth="1916" windowHeight="850" tabRatio="421" activeSheetId="1"/>
  </customWorkbookViews>
</workbook>
</file>

<file path=xl/calcChain.xml><?xml version="1.0" encoding="utf-8"?>
<calcChain xmlns="http://schemas.openxmlformats.org/spreadsheetml/2006/main">
  <c r="N14" i="1" l="1"/>
  <c r="O2" i="1" l="1"/>
  <c r="J54" i="1" l="1"/>
  <c r="J55" i="1"/>
  <c r="J44" i="1"/>
  <c r="J39" i="1"/>
  <c r="J45" i="1" s="1"/>
  <c r="J38" i="1"/>
  <c r="J50" i="1" s="1"/>
  <c r="J34" i="1"/>
  <c r="J36" i="1"/>
  <c r="J35" i="1"/>
  <c r="J28" i="1"/>
  <c r="J29" i="1"/>
  <c r="J52" i="1" l="1"/>
  <c r="I2" i="2"/>
  <c r="J2" i="2" s="1"/>
  <c r="F13" i="1" l="1"/>
  <c r="E14" i="1"/>
  <c r="N15" i="1" s="1"/>
  <c r="R17" i="1" l="1"/>
  <c r="R24" i="1" s="1"/>
  <c r="F14" i="1" s="1"/>
  <c r="J20" i="1"/>
  <c r="J46" i="1" l="1"/>
  <c r="J19" i="1" l="1"/>
  <c r="J31" i="1" l="1"/>
  <c r="J30" i="1"/>
  <c r="J42" i="1" l="1"/>
  <c r="J43" i="1"/>
  <c r="J49" i="1"/>
  <c r="J37" i="1"/>
  <c r="J33" i="1"/>
  <c r="J41" i="1" s="1"/>
  <c r="J27" i="1"/>
  <c r="J26" i="1"/>
  <c r="J25" i="1"/>
  <c r="J23" i="1"/>
  <c r="J24" i="1"/>
  <c r="J22" i="1"/>
  <c r="J18" i="1"/>
  <c r="J17" i="1"/>
  <c r="J48" i="1" l="1"/>
  <c r="J51" i="1"/>
  <c r="J56" i="1" l="1"/>
</calcChain>
</file>

<file path=xl/sharedStrings.xml><?xml version="1.0" encoding="utf-8"?>
<sst xmlns="http://schemas.openxmlformats.org/spreadsheetml/2006/main" count="104" uniqueCount="92">
  <si>
    <t xml:space="preserve">                                       </t>
  </si>
  <si>
    <t>Položka</t>
  </si>
  <si>
    <t>ÁNO</t>
  </si>
  <si>
    <t>ČLENSKÉ ZNÁMKY</t>
  </si>
  <si>
    <t xml:space="preserve">Členská známka </t>
  </si>
  <si>
    <t>Členská známka mládež</t>
  </si>
  <si>
    <t>CENINY A POPLATKY</t>
  </si>
  <si>
    <t>MIESTNE POVOLENIA - KAPROVÉ VODY</t>
  </si>
  <si>
    <t>Kaprová - miestna</t>
  </si>
  <si>
    <t>MIESTNE POVOLENIA - PSTRUHOVÉ VODY</t>
  </si>
  <si>
    <t>Lipňová - mládež 15-17</t>
  </si>
  <si>
    <t>ZVÄZOVÉ POVOLENIA - KAPROVÉ VODY</t>
  </si>
  <si>
    <t>Kaprová - zväzová</t>
  </si>
  <si>
    <t>ZVÄZOVÉ POVOLENIA - LIPŇOVÉ VODY</t>
  </si>
  <si>
    <t xml:space="preserve">Lipňová - zväzová </t>
  </si>
  <si>
    <t xml:space="preserve">Titul: </t>
  </si>
  <si>
    <t xml:space="preserve">PSČ: </t>
  </si>
  <si>
    <t xml:space="preserve">V </t>
  </si>
  <si>
    <t xml:space="preserve">dňa  </t>
  </si>
  <si>
    <t>Obec:</t>
  </si>
  <si>
    <t>Zápisné dospelí, obnova členstva</t>
  </si>
  <si>
    <t>celkom za objednávku:</t>
  </si>
  <si>
    <t>Dátum narodenia:</t>
  </si>
  <si>
    <t>deti do 14 rokov</t>
  </si>
  <si>
    <t>všetci členovia</t>
  </si>
  <si>
    <t>Členská známka deti</t>
  </si>
  <si>
    <t>Kaprová - zväzová deti</t>
  </si>
  <si>
    <t>Telefonický kontakt:</t>
  </si>
  <si>
    <t>Ulica a číslo domu:</t>
  </si>
  <si>
    <t>Priezvisko:</t>
  </si>
  <si>
    <t>Meno:</t>
  </si>
  <si>
    <t>študenti do 25 rokov</t>
  </si>
  <si>
    <t>deti od 6 do -14 rokov</t>
  </si>
  <si>
    <t>deti od 3 do -5 rokov</t>
  </si>
  <si>
    <t>Po zadaní dátumu narodenia zistíte aký druh povolenky Vám náleží v roku:</t>
  </si>
  <si>
    <t>Zadajte dátum narodenia:</t>
  </si>
  <si>
    <t xml:space="preserve">Druh povolenia pre zadaný dátum narodenia na rok </t>
  </si>
  <si>
    <t>Dieťa od 3 do 5 rokov</t>
  </si>
  <si>
    <t>Dieťa od 6 do 14 rokov</t>
  </si>
  <si>
    <t>Mládež od 15 do 17 rokov</t>
  </si>
  <si>
    <t>Dospelý - brigády nepovinné</t>
  </si>
  <si>
    <t>vek brig</t>
  </si>
  <si>
    <t>vek tech</t>
  </si>
  <si>
    <t>Dospelý - brigády povinné</t>
  </si>
  <si>
    <t>A</t>
  </si>
  <si>
    <t>B</t>
  </si>
  <si>
    <t>M</t>
  </si>
  <si>
    <t>DS</t>
  </si>
  <si>
    <t>C</t>
  </si>
  <si>
    <t>X</t>
  </si>
  <si>
    <t>nar</t>
  </si>
  <si>
    <t>kontr</t>
  </si>
  <si>
    <t>vek</t>
  </si>
  <si>
    <t>kategoria</t>
  </si>
  <si>
    <t>dospelí od 18 rokov</t>
  </si>
  <si>
    <r>
      <t xml:space="preserve">študenti </t>
    </r>
    <r>
      <rPr>
        <sz val="10"/>
        <rFont val="Calibri"/>
        <family val="2"/>
        <charset val="238"/>
      </rPr>
      <t>do 25 rokov</t>
    </r>
    <r>
      <rPr>
        <sz val="11"/>
        <rFont val="Calibri"/>
        <family val="2"/>
        <charset val="238"/>
      </rPr>
      <t>, mládež</t>
    </r>
    <r>
      <rPr>
        <sz val="10"/>
        <rFont val="Calibri"/>
        <family val="2"/>
        <charset val="238"/>
      </rPr>
      <t xml:space="preserve"> 15 - 17 rokov</t>
    </r>
  </si>
  <si>
    <t>Som študent + priložiť scan potvrdenia</t>
  </si>
  <si>
    <t>dospelí členovia od 18 rokov</t>
  </si>
  <si>
    <t>Zápisné mládež</t>
  </si>
  <si>
    <t>mládež  15 - 17 rokov</t>
  </si>
  <si>
    <t>Krúžkovné deti</t>
  </si>
  <si>
    <t>deti od 6 - 14 rokov</t>
  </si>
  <si>
    <t>Členský preukaz SRZ - nový člen</t>
  </si>
  <si>
    <t>Členský preukaz SRZ - duplikát</t>
  </si>
  <si>
    <t>Stanovy SRZ</t>
  </si>
  <si>
    <t>nový člen</t>
  </si>
  <si>
    <t>Zákon o rybárstve</t>
  </si>
  <si>
    <t>Zarybňovanie</t>
  </si>
  <si>
    <t>okrem RS a detí do 14 rokov</t>
  </si>
  <si>
    <t>Neodpracovaná  brigáda - 10 hodín</t>
  </si>
  <si>
    <t>Neodpracovaná brigáda - 5 hodín</t>
  </si>
  <si>
    <t>Kategória</t>
  </si>
  <si>
    <t>Cena</t>
  </si>
  <si>
    <r>
      <t>dospelí členovia</t>
    </r>
    <r>
      <rPr>
        <b/>
        <sz val="14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MUŽI</t>
    </r>
  </si>
  <si>
    <t>Kaprová - miestna so zľavou</t>
  </si>
  <si>
    <t>člen výboru, RS</t>
  </si>
  <si>
    <t>deti od 3 - 5 rokov</t>
  </si>
  <si>
    <t>Pstruhová - miestna</t>
  </si>
  <si>
    <t xml:space="preserve">Pstruhová - miestna </t>
  </si>
  <si>
    <t>bez miestneho kaprového povolenia</t>
  </si>
  <si>
    <t>deti od 3 - 5 rokov s miestnym KP</t>
  </si>
  <si>
    <t>Poštovné</t>
  </si>
  <si>
    <t>zaslanie na adresu poštou</t>
  </si>
  <si>
    <t>Objednávka rybárskych povolení pre sezónu 2026.</t>
  </si>
  <si>
    <r>
      <t xml:space="preserve">Pozorne vyplňte podfarbené polia v tejto objednávke. Zvoľte požadovanú položku v zelene označenom poli kliknutím myši na štvorček. Do žlto vyznačených polí uveďte Vaše kontaktné údaje. Vyplnený súbor odošlite na emailovú adresu: </t>
    </r>
    <r>
      <rPr>
        <b/>
        <sz val="12"/>
        <rFont val="Calibri"/>
        <family val="2"/>
        <charset val="238"/>
      </rPr>
      <t>dudi.slavik@gmail.com</t>
    </r>
  </si>
  <si>
    <r>
      <t xml:space="preserve">Ročný členský príspevok musí byť uhradený do termínu </t>
    </r>
    <r>
      <rPr>
        <b/>
        <sz val="12"/>
        <rFont val="Calibri"/>
        <family val="2"/>
        <charset val="238"/>
      </rPr>
      <t>31. marca 2026.</t>
    </r>
  </si>
  <si>
    <t>Banskej Štiavnici</t>
  </si>
  <si>
    <t xml:space="preserve">Druh povolenia: </t>
  </si>
  <si>
    <t>e-Mail:</t>
  </si>
  <si>
    <t>pre držiteľov miestneho kaprového povolenia</t>
  </si>
  <si>
    <t>ženy, mládež, študenti, ZŤP, do 65 rokov</t>
  </si>
  <si>
    <t>dôchodcovia do 65 rokov, čiastoční invalidi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</si>
</sst>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€&quot;"/>
    <numFmt numFmtId="165" formatCode="dd/mm/yyyy"/>
  </numFmts>
  <fonts count="4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8"/>
      <name val="Calibri"/>
      <family val="2"/>
      <charset val="238"/>
    </font>
    <font>
      <b/>
      <sz val="16"/>
      <name val="Arial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sz val="13"/>
      <color rgb="FF00FF00"/>
      <name val="Calibri"/>
      <family val="2"/>
      <charset val="238"/>
    </font>
    <font>
      <b/>
      <sz val="13"/>
      <color rgb="FF00FF00"/>
      <name val="Calibri"/>
      <family val="2"/>
      <charset val="238"/>
    </font>
    <font>
      <b/>
      <sz val="12"/>
      <color rgb="FF00FF00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12"/>
      <name val="Calibri"/>
      <family val="2"/>
      <charset val="238"/>
    </font>
    <font>
      <sz val="9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3"/>
      <name val="Calibri"/>
      <family val="2"/>
      <charset val="238"/>
    </font>
    <font>
      <b/>
      <sz val="14"/>
      <name val="Calibri"/>
      <family val="2"/>
      <charset val="238"/>
    </font>
    <font>
      <b/>
      <sz val="13"/>
      <color rgb="FF00B0F0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3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31" fillId="18" borderId="5" applyNumberFormat="0" applyAlignment="0" applyProtection="0"/>
    <xf numFmtId="0" fontId="12" fillId="0" borderId="6" applyNumberFormat="0" applyFill="0" applyAlignment="0" applyProtection="0"/>
    <xf numFmtId="0" fontId="3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6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" fillId="0" borderId="0"/>
  </cellStyleXfs>
  <cellXfs count="162">
    <xf numFmtId="0" fontId="0" fillId="0" borderId="0" xfId="0"/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</xf>
    <xf numFmtId="0" fontId="19" fillId="0" borderId="0" xfId="0" applyFont="1" applyFill="1" applyBorder="1" applyAlignment="1" applyProtection="1">
      <alignment vertical="center" shrinkToFit="1"/>
    </xf>
    <xf numFmtId="0" fontId="19" fillId="0" borderId="0" xfId="0" applyFont="1" applyFill="1" applyBorder="1" applyAlignment="1" applyProtection="1">
      <alignment horizontal="left" vertical="center" shrinkToFit="1"/>
    </xf>
    <xf numFmtId="0" fontId="19" fillId="0" borderId="0" xfId="0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 applyProtection="1">
      <alignment vertical="center" shrinkToFit="1"/>
    </xf>
    <xf numFmtId="0" fontId="21" fillId="0" borderId="0" xfId="0" applyFont="1" applyFill="1" applyBorder="1" applyAlignment="1" applyProtection="1">
      <alignment horizontal="left" vertical="center" indent="2" shrinkToFit="1"/>
    </xf>
    <xf numFmtId="0" fontId="22" fillId="0" borderId="0" xfId="0" applyFont="1" applyFill="1" applyBorder="1" applyAlignment="1" applyProtection="1">
      <alignment vertical="center" shrinkToFit="1"/>
    </xf>
    <xf numFmtId="164" fontId="26" fillId="0" borderId="10" xfId="0" applyNumberFormat="1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 applyProtection="1">
      <alignment horizontal="center" vertical="center" shrinkToFit="1"/>
    </xf>
    <xf numFmtId="164" fontId="20" fillId="0" borderId="0" xfId="0" applyNumberFormat="1" applyFont="1" applyFill="1" applyBorder="1" applyAlignment="1" applyProtection="1">
      <alignment horizontal="center" vertical="center" shrinkToFit="1"/>
    </xf>
    <xf numFmtId="0" fontId="26" fillId="0" borderId="0" xfId="0" applyFont="1" applyFill="1" applyBorder="1" applyAlignment="1" applyProtection="1">
      <alignment horizontal="center" vertical="center" shrinkToFit="1"/>
    </xf>
    <xf numFmtId="0" fontId="27" fillId="0" borderId="0" xfId="0" applyFont="1" applyFill="1" applyBorder="1" applyAlignment="1" applyProtection="1">
      <alignment vertical="center" shrinkToFit="1"/>
    </xf>
    <xf numFmtId="0" fontId="27" fillId="0" borderId="0" xfId="0" applyFont="1" applyFill="1" applyBorder="1" applyAlignment="1" applyProtection="1">
      <alignment horizontal="left" vertical="center" shrinkToFit="1"/>
    </xf>
    <xf numFmtId="0" fontId="27" fillId="0" borderId="0" xfId="0" applyFont="1" applyFill="1" applyBorder="1" applyAlignment="1" applyProtection="1">
      <alignment horizontal="center" vertical="center" shrinkToFit="1"/>
    </xf>
    <xf numFmtId="0" fontId="30" fillId="0" borderId="0" xfId="0" applyFont="1" applyAlignment="1" applyProtection="1">
      <alignment vertical="center"/>
    </xf>
    <xf numFmtId="0" fontId="30" fillId="0" borderId="0" xfId="0" applyFont="1" applyProtection="1"/>
    <xf numFmtId="0" fontId="0" fillId="0" borderId="0" xfId="0" applyFill="1" applyBorder="1" applyAlignment="1" applyProtection="1">
      <alignment horizontal="left" vertical="center" indent="1" shrinkToFit="1"/>
    </xf>
    <xf numFmtId="14" fontId="0" fillId="0" borderId="0" xfId="0" applyNumberFormat="1" applyFill="1" applyBorder="1" applyAlignment="1" applyProtection="1">
      <alignment vertical="center" shrinkToFit="1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shrinkToFit="1"/>
    </xf>
    <xf numFmtId="0" fontId="25" fillId="0" borderId="0" xfId="0" applyFont="1" applyAlignment="1" applyProtection="1">
      <alignment shrinkToFit="1"/>
    </xf>
    <xf numFmtId="0" fontId="24" fillId="0" borderId="0" xfId="0" applyFont="1" applyBorder="1" applyAlignment="1" applyProtection="1">
      <alignment horizontal="center" vertical="top" shrinkToFit="1"/>
    </xf>
    <xf numFmtId="164" fontId="26" fillId="0" borderId="11" xfId="0" applyNumberFormat="1" applyFont="1" applyFill="1" applyBorder="1" applyAlignment="1" applyProtection="1">
      <alignment horizontal="right" vertical="center" indent="1" shrinkToFit="1"/>
    </xf>
    <xf numFmtId="164" fontId="26" fillId="0" borderId="12" xfId="0" applyNumberFormat="1" applyFont="1" applyFill="1" applyBorder="1" applyAlignment="1" applyProtection="1">
      <alignment horizontal="right" vertical="center" indent="1" shrinkToFit="1"/>
    </xf>
    <xf numFmtId="164" fontId="26" fillId="0" borderId="13" xfId="0" applyNumberFormat="1" applyFont="1" applyFill="1" applyBorder="1" applyAlignment="1" applyProtection="1">
      <alignment horizontal="right" vertical="center" indent="1" shrinkToFit="1"/>
    </xf>
    <xf numFmtId="0" fontId="24" fillId="0" borderId="0" xfId="0" applyFont="1" applyBorder="1" applyAlignment="1" applyProtection="1">
      <alignment horizontal="left" vertical="center" wrapText="1" indent="1"/>
    </xf>
    <xf numFmtId="164" fontId="34" fillId="10" borderId="0" xfId="0" applyNumberFormat="1" applyFont="1" applyFill="1" applyBorder="1" applyAlignment="1" applyProtection="1">
      <alignment horizontal="center" vertical="center" shrinkToFit="1"/>
      <protection locked="0"/>
    </xf>
    <xf numFmtId="0" fontId="35" fillId="0" borderId="0" xfId="0" applyFont="1" applyFill="1" applyBorder="1" applyAlignment="1" applyProtection="1">
      <alignment horizontal="center" vertical="center" shrinkToFit="1"/>
    </xf>
    <xf numFmtId="0" fontId="36" fillId="0" borderId="0" xfId="0" applyFont="1" applyFill="1" applyBorder="1" applyAlignment="1" applyProtection="1">
      <alignment vertical="center" shrinkToFit="1"/>
    </xf>
    <xf numFmtId="164" fontId="26" fillId="0" borderId="14" xfId="0" applyNumberFormat="1" applyFont="1" applyFill="1" applyBorder="1" applyAlignment="1" applyProtection="1">
      <alignment horizontal="center" vertical="center" shrinkToFit="1"/>
    </xf>
    <xf numFmtId="164" fontId="26" fillId="0" borderId="15" xfId="0" applyNumberFormat="1" applyFont="1" applyFill="1" applyBorder="1" applyAlignment="1" applyProtection="1">
      <alignment horizontal="right" vertical="center" indent="1" shrinkToFit="1"/>
    </xf>
    <xf numFmtId="164" fontId="26" fillId="0" borderId="16" xfId="0" applyNumberFormat="1" applyFont="1" applyFill="1" applyBorder="1" applyAlignment="1" applyProtection="1">
      <alignment horizontal="center" vertical="center" shrinkToFit="1"/>
    </xf>
    <xf numFmtId="164" fontId="26" fillId="0" borderId="17" xfId="0" applyNumberFormat="1" applyFont="1" applyFill="1" applyBorder="1" applyAlignment="1" applyProtection="1">
      <alignment horizontal="center" vertical="center" shrinkToFit="1"/>
    </xf>
    <xf numFmtId="164" fontId="29" fillId="0" borderId="0" xfId="0" applyNumberFormat="1" applyFont="1" applyFill="1" applyBorder="1" applyAlignment="1" applyProtection="1">
      <alignment horizontal="right" vertical="center" indent="1" shrinkToFit="1"/>
    </xf>
    <xf numFmtId="0" fontId="24" fillId="0" borderId="0" xfId="0" applyFont="1" applyBorder="1" applyAlignment="1" applyProtection="1">
      <alignment horizontal="center" vertical="center" wrapText="1" shrinkToFit="1"/>
    </xf>
    <xf numFmtId="14" fontId="39" fillId="0" borderId="0" xfId="0" applyNumberFormat="1" applyFont="1" applyAlignment="1" applyProtection="1">
      <alignment horizontal="center" vertical="center"/>
    </xf>
    <xf numFmtId="14" fontId="25" fillId="0" borderId="0" xfId="0" applyNumberFormat="1" applyFont="1" applyAlignment="1" applyProtection="1">
      <alignment shrinkToFit="1"/>
    </xf>
    <xf numFmtId="164" fontId="26" fillId="0" borderId="30" xfId="0" applyNumberFormat="1" applyFont="1" applyFill="1" applyBorder="1" applyAlignment="1" applyProtection="1">
      <alignment horizontal="right" vertical="center" indent="1" shrinkToFit="1"/>
    </xf>
    <xf numFmtId="164" fontId="26" fillId="0" borderId="31" xfId="0" applyNumberFormat="1" applyFont="1" applyFill="1" applyBorder="1" applyAlignment="1" applyProtection="1">
      <alignment horizontal="center" vertical="center" shrinkToFit="1"/>
    </xf>
    <xf numFmtId="164" fontId="26" fillId="0" borderId="36" xfId="0" applyNumberFormat="1" applyFont="1" applyFill="1" applyBorder="1" applyAlignment="1" applyProtection="1">
      <alignment horizontal="center" vertical="center" shrinkToFit="1"/>
    </xf>
    <xf numFmtId="164" fontId="26" fillId="0" borderId="40" xfId="0" applyNumberFormat="1" applyFont="1" applyFill="1" applyBorder="1" applyAlignment="1" applyProtection="1">
      <alignment horizontal="right" vertical="center" indent="1" shrinkToFit="1"/>
    </xf>
    <xf numFmtId="164" fontId="26" fillId="0" borderId="41" xfId="0" applyNumberFormat="1" applyFont="1" applyFill="1" applyBorder="1" applyAlignment="1" applyProtection="1">
      <alignment horizontal="center" vertical="center" shrinkToFit="1"/>
    </xf>
    <xf numFmtId="164" fontId="34" fillId="0" borderId="0" xfId="0" applyNumberFormat="1" applyFont="1" applyFill="1" applyBorder="1" applyAlignment="1" applyProtection="1">
      <alignment horizontal="center" vertical="center" shrinkToFit="1"/>
      <protection locked="0"/>
    </xf>
    <xf numFmtId="164" fontId="26" fillId="0" borderId="22" xfId="0" applyNumberFormat="1" applyFont="1" applyFill="1" applyBorder="1" applyAlignment="1" applyProtection="1">
      <alignment horizontal="right" vertical="center" indent="1" shrinkToFit="1"/>
    </xf>
    <xf numFmtId="164" fontId="26" fillId="0" borderId="46" xfId="0" applyNumberFormat="1" applyFont="1" applyFill="1" applyBorder="1" applyAlignment="1" applyProtection="1">
      <alignment horizontal="center" vertical="center" shrinkToFit="1"/>
    </xf>
    <xf numFmtId="164" fontId="26" fillId="0" borderId="20" xfId="0" applyNumberFormat="1" applyFont="1" applyFill="1" applyBorder="1" applyAlignment="1" applyProtection="1">
      <alignment horizontal="right" vertical="center" indent="1" shrinkToFit="1"/>
    </xf>
    <xf numFmtId="164" fontId="26" fillId="0" borderId="47" xfId="0" applyNumberFormat="1" applyFont="1" applyFill="1" applyBorder="1" applyAlignment="1" applyProtection="1">
      <alignment horizontal="center" vertical="center" shrinkToFit="1"/>
    </xf>
    <xf numFmtId="164" fontId="26" fillId="0" borderId="50" xfId="0" applyNumberFormat="1" applyFont="1" applyFill="1" applyBorder="1" applyAlignment="1" applyProtection="1">
      <alignment horizontal="right" vertical="center" indent="1" shrinkToFit="1"/>
    </xf>
    <xf numFmtId="164" fontId="26" fillId="0" borderId="52" xfId="0" applyNumberFormat="1" applyFont="1" applyFill="1" applyBorder="1" applyAlignment="1" applyProtection="1">
      <alignment horizontal="center" vertical="center" shrinkToFit="1"/>
    </xf>
    <xf numFmtId="0" fontId="24" fillId="0" borderId="0" xfId="0" applyFont="1" applyBorder="1" applyAlignment="1" applyProtection="1">
      <alignment horizontal="center" vertical="center" wrapText="1" shrinkToFit="1"/>
    </xf>
    <xf numFmtId="0" fontId="24" fillId="0" borderId="0" xfId="0" applyFont="1" applyBorder="1" applyAlignment="1" applyProtection="1">
      <alignment horizontal="left" vertical="top" indent="3" shrinkToFit="1"/>
    </xf>
    <xf numFmtId="164" fontId="26" fillId="0" borderId="18" xfId="0" applyNumberFormat="1" applyFont="1" applyFill="1" applyBorder="1" applyAlignment="1" applyProtection="1">
      <alignment horizontal="right" vertical="center" indent="1" shrinkToFit="1"/>
    </xf>
    <xf numFmtId="164" fontId="26" fillId="0" borderId="56" xfId="0" applyNumberFormat="1" applyFont="1" applyFill="1" applyBorder="1" applyAlignment="1" applyProtection="1">
      <alignment horizontal="center" vertical="center" shrinkToFit="1"/>
    </xf>
    <xf numFmtId="164" fontId="32" fillId="0" borderId="44" xfId="0" applyNumberFormat="1" applyFont="1" applyFill="1" applyBorder="1" applyAlignment="1" applyProtection="1">
      <alignment horizontal="right" vertical="center" indent="1" shrinkToFit="1"/>
    </xf>
    <xf numFmtId="0" fontId="33" fillId="0" borderId="0" xfId="0" applyFont="1" applyFill="1" applyBorder="1" applyAlignment="1" applyProtection="1">
      <alignment horizontal="center" vertical="center" shrinkToFit="1"/>
    </xf>
    <xf numFmtId="49" fontId="33" fillId="0" borderId="0" xfId="0" applyNumberFormat="1" applyFont="1" applyFill="1" applyBorder="1" applyAlignment="1" applyProtection="1">
      <alignment horizontal="center" vertical="center" shrinkToFit="1"/>
    </xf>
    <xf numFmtId="164" fontId="34" fillId="0" borderId="0" xfId="0" applyNumberFormat="1" applyFont="1" applyFill="1" applyBorder="1" applyAlignment="1" applyProtection="1">
      <alignment horizontal="center" vertical="center" shrinkToFit="1"/>
    </xf>
    <xf numFmtId="165" fontId="33" fillId="0" borderId="0" xfId="0" applyNumberFormat="1" applyFont="1" applyFill="1" applyBorder="1" applyAlignment="1" applyProtection="1">
      <alignment horizontal="center" vertical="center" shrinkToFit="1"/>
    </xf>
    <xf numFmtId="164" fontId="26" fillId="0" borderId="58" xfId="0" applyNumberFormat="1" applyFont="1" applyFill="1" applyBorder="1" applyAlignment="1" applyProtection="1">
      <alignment horizontal="right" vertical="center" indent="1" shrinkToFit="1"/>
    </xf>
    <xf numFmtId="164" fontId="26" fillId="0" borderId="59" xfId="0" applyNumberFormat="1" applyFont="1" applyFill="1" applyBorder="1" applyAlignment="1" applyProtection="1">
      <alignment horizontal="center" vertical="center" shrinkToFit="1"/>
    </xf>
    <xf numFmtId="0" fontId="43" fillId="0" borderId="0" xfId="0" applyFont="1" applyBorder="1" applyAlignment="1" applyProtection="1">
      <alignment horizontal="left" vertical="center" shrinkToFit="1"/>
    </xf>
    <xf numFmtId="0" fontId="45" fillId="0" borderId="0" xfId="0" applyFont="1" applyFill="1" applyBorder="1" applyAlignment="1" applyProtection="1">
      <alignment horizontal="left" vertical="center" shrinkToFit="1"/>
    </xf>
    <xf numFmtId="0" fontId="20" fillId="0" borderId="0" xfId="0" applyFont="1" applyAlignment="1" applyProtection="1">
      <alignment horizontal="right" vertical="center" indent="1" shrinkToFit="1"/>
    </xf>
    <xf numFmtId="0" fontId="20" fillId="0" borderId="0" xfId="0" applyFont="1" applyFill="1" applyBorder="1" applyAlignment="1" applyProtection="1">
      <alignment horizontal="right" vertical="center" indent="1" shrinkToFit="1"/>
    </xf>
    <xf numFmtId="0" fontId="20" fillId="0" borderId="0" xfId="0" applyNumberFormat="1" applyFont="1" applyFill="1" applyBorder="1" applyAlignment="1" applyProtection="1">
      <alignment horizontal="right" vertical="center" indent="1" shrinkToFit="1"/>
    </xf>
    <xf numFmtId="0" fontId="0" fillId="0" borderId="0" xfId="0" applyFill="1" applyBorder="1" applyAlignment="1" applyProtection="1">
      <alignment vertical="center" shrinkToFit="1"/>
      <protection locked="0"/>
    </xf>
    <xf numFmtId="0" fontId="20" fillId="0" borderId="0" xfId="0" applyNumberFormat="1" applyFont="1" applyAlignment="1" applyProtection="1">
      <alignment horizontal="center" shrinkToFit="1"/>
    </xf>
    <xf numFmtId="0" fontId="20" fillId="0" borderId="0" xfId="0" applyFont="1" applyAlignment="1" applyProtection="1">
      <alignment horizontal="center" vertical="center" shrinkToFit="1"/>
    </xf>
    <xf numFmtId="14" fontId="0" fillId="0" borderId="0" xfId="0" applyNumberFormat="1"/>
    <xf numFmtId="0" fontId="24" fillId="0" borderId="0" xfId="0" applyFont="1" applyBorder="1" applyAlignment="1" applyProtection="1">
      <alignment horizontal="left" vertical="center" wrapText="1" indent="1"/>
    </xf>
    <xf numFmtId="0" fontId="24" fillId="0" borderId="24" xfId="0" applyFont="1" applyBorder="1" applyAlignment="1" applyProtection="1">
      <alignment horizontal="right" vertical="center"/>
    </xf>
    <xf numFmtId="0" fontId="24" fillId="0" borderId="61" xfId="0" applyFont="1" applyBorder="1" applyAlignment="1" applyProtection="1">
      <alignment horizontal="right" vertical="center" indent="1"/>
    </xf>
    <xf numFmtId="0" fontId="24" fillId="0" borderId="62" xfId="0" applyFont="1" applyBorder="1" applyAlignment="1" applyProtection="1">
      <alignment horizontal="right" vertical="center"/>
    </xf>
    <xf numFmtId="0" fontId="24" fillId="0" borderId="64" xfId="0" applyFont="1" applyBorder="1" applyAlignment="1" applyProtection="1">
      <alignment horizontal="right" vertical="center" indent="1"/>
    </xf>
    <xf numFmtId="0" fontId="24" fillId="24" borderId="66" xfId="0" applyFont="1" applyFill="1" applyBorder="1" applyAlignment="1" applyProtection="1">
      <alignment vertical="center"/>
      <protection locked="0"/>
    </xf>
    <xf numFmtId="0" fontId="24" fillId="0" borderId="0" xfId="0" applyFont="1" applyProtection="1"/>
    <xf numFmtId="0" fontId="24" fillId="0" borderId="0" xfId="0" applyFont="1" applyAlignment="1" applyProtection="1"/>
    <xf numFmtId="0" fontId="24" fillId="0" borderId="0" xfId="0" applyFont="1" applyAlignment="1" applyProtection="1">
      <alignment horizontal="left"/>
    </xf>
    <xf numFmtId="0" fontId="24" fillId="24" borderId="62" xfId="0" applyFont="1" applyFill="1" applyBorder="1" applyAlignment="1" applyProtection="1">
      <alignment horizontal="center" vertical="center" shrinkToFit="1"/>
      <protection locked="0"/>
    </xf>
    <xf numFmtId="165" fontId="24" fillId="24" borderId="24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24" xfId="0" applyFont="1" applyFill="1" applyBorder="1" applyAlignment="1" applyProtection="1">
      <alignment horizontal="center" vertical="center" shrinkToFit="1"/>
      <protection locked="0"/>
    </xf>
    <xf numFmtId="0" fontId="24" fillId="0" borderId="65" xfId="0" applyFont="1" applyBorder="1" applyAlignment="1" applyProtection="1">
      <alignment horizontal="right" vertical="center" indent="1"/>
    </xf>
    <xf numFmtId="0" fontId="33" fillId="0" borderId="68" xfId="0" applyFont="1" applyBorder="1" applyAlignment="1" applyProtection="1">
      <alignment horizontal="center" vertical="center"/>
    </xf>
    <xf numFmtId="14" fontId="0" fillId="8" borderId="24" xfId="7" applyNumberFormat="1" applyFont="1" applyBorder="1" applyAlignment="1" applyProtection="1">
      <alignment vertical="center" shrinkToFit="1"/>
      <protection locked="0"/>
    </xf>
    <xf numFmtId="0" fontId="24" fillId="0" borderId="69" xfId="0" applyFont="1" applyBorder="1" applyAlignment="1" applyProtection="1">
      <alignment horizontal="right" vertical="center"/>
    </xf>
    <xf numFmtId="14" fontId="24" fillId="24" borderId="67" xfId="0" applyNumberFormat="1" applyFont="1" applyFill="1" applyBorder="1" applyAlignment="1" applyProtection="1">
      <alignment horizontal="center" vertical="center"/>
      <protection locked="0"/>
    </xf>
    <xf numFmtId="0" fontId="28" fillId="0" borderId="19" xfId="0" applyFont="1" applyFill="1" applyBorder="1" applyAlignment="1" applyProtection="1">
      <alignment horizontal="left" vertical="center" indent="1" shrinkToFit="1"/>
    </xf>
    <xf numFmtId="0" fontId="20" fillId="0" borderId="20" xfId="0" applyFont="1" applyFill="1" applyBorder="1" applyAlignment="1" applyProtection="1">
      <alignment horizontal="left" vertical="center" indent="1" shrinkToFit="1"/>
    </xf>
    <xf numFmtId="0" fontId="20" fillId="0" borderId="25" xfId="0" applyFont="1" applyFill="1" applyBorder="1" applyAlignment="1" applyProtection="1">
      <alignment horizontal="left" vertical="center" indent="1" shrinkToFit="1"/>
    </xf>
    <xf numFmtId="0" fontId="28" fillId="0" borderId="20" xfId="0" applyFont="1" applyFill="1" applyBorder="1" applyAlignment="1" applyProtection="1">
      <alignment horizontal="left" vertical="center" indent="1" shrinkToFit="1"/>
    </xf>
    <xf numFmtId="0" fontId="28" fillId="0" borderId="37" xfId="0" applyFont="1" applyFill="1" applyBorder="1" applyAlignment="1" applyProtection="1">
      <alignment horizontal="left" vertical="center" indent="1" shrinkToFit="1"/>
    </xf>
    <xf numFmtId="0" fontId="28" fillId="0" borderId="38" xfId="0" applyFont="1" applyFill="1" applyBorder="1" applyAlignment="1" applyProtection="1">
      <alignment horizontal="left" vertical="center" indent="1" shrinkToFit="1"/>
    </xf>
    <xf numFmtId="0" fontId="20" fillId="0" borderId="39" xfId="0" applyFont="1" applyFill="1" applyBorder="1" applyAlignment="1" applyProtection="1">
      <alignment horizontal="left" vertical="center" indent="1" shrinkToFit="1"/>
    </xf>
    <xf numFmtId="0" fontId="28" fillId="0" borderId="26" xfId="0" applyFont="1" applyFill="1" applyBorder="1" applyAlignment="1" applyProtection="1">
      <alignment horizontal="left" vertical="center" indent="1" shrinkToFit="1"/>
    </xf>
    <xf numFmtId="0" fontId="28" fillId="0" borderId="18" xfId="0" applyFont="1" applyFill="1" applyBorder="1" applyAlignment="1" applyProtection="1">
      <alignment horizontal="left" vertical="center" indent="1" shrinkToFit="1"/>
    </xf>
    <xf numFmtId="0" fontId="20" fillId="0" borderId="18" xfId="0" applyFont="1" applyFill="1" applyBorder="1" applyAlignment="1" applyProtection="1">
      <alignment horizontal="left" vertical="center" indent="1" shrinkToFit="1"/>
    </xf>
    <xf numFmtId="0" fontId="28" fillId="0" borderId="35" xfId="0" applyFont="1" applyFill="1" applyBorder="1" applyAlignment="1" applyProtection="1">
      <alignment horizontal="left" vertical="center" indent="1" shrinkToFit="1"/>
    </xf>
    <xf numFmtId="0" fontId="26" fillId="25" borderId="45" xfId="0" applyFont="1" applyFill="1" applyBorder="1" applyAlignment="1" applyProtection="1">
      <alignment horizontal="center" vertical="center" shrinkToFit="1"/>
    </xf>
    <xf numFmtId="0" fontId="26" fillId="25" borderId="27" xfId="0" applyFont="1" applyFill="1" applyBorder="1" applyAlignment="1" applyProtection="1">
      <alignment horizontal="center" vertical="center" shrinkToFit="1"/>
    </xf>
    <xf numFmtId="0" fontId="26" fillId="25" borderId="28" xfId="0" applyFont="1" applyFill="1" applyBorder="1" applyAlignment="1" applyProtection="1">
      <alignment horizontal="center" vertical="center" shrinkToFit="1"/>
    </xf>
    <xf numFmtId="0" fontId="28" fillId="0" borderId="57" xfId="0" applyFont="1" applyFill="1" applyBorder="1" applyAlignment="1" applyProtection="1">
      <alignment horizontal="left" vertical="center" indent="1" shrinkToFit="1"/>
    </xf>
    <xf numFmtId="0" fontId="28" fillId="0" borderId="58" xfId="0" applyFont="1" applyFill="1" applyBorder="1" applyAlignment="1" applyProtection="1">
      <alignment horizontal="left" vertical="center" indent="1" shrinkToFit="1"/>
    </xf>
    <xf numFmtId="0" fontId="20" fillId="0" borderId="58" xfId="0" applyFont="1" applyFill="1" applyBorder="1" applyAlignment="1" applyProtection="1">
      <alignment horizontal="left" vertical="center" indent="1" shrinkToFit="1"/>
    </xf>
    <xf numFmtId="0" fontId="27" fillId="0" borderId="42" xfId="0" applyFont="1" applyFill="1" applyBorder="1" applyAlignment="1" applyProtection="1">
      <alignment horizontal="center" vertical="center"/>
    </xf>
    <xf numFmtId="0" fontId="27" fillId="0" borderId="43" xfId="0" applyFont="1" applyFill="1" applyBorder="1" applyAlignment="1" applyProtection="1">
      <alignment horizontal="center" vertical="center"/>
    </xf>
    <xf numFmtId="0" fontId="26" fillId="0" borderId="57" xfId="0" applyFont="1" applyFill="1" applyBorder="1" applyAlignment="1" applyProtection="1">
      <alignment horizontal="left" vertical="center" indent="1" shrinkToFit="1"/>
    </xf>
    <xf numFmtId="0" fontId="26" fillId="0" borderId="58" xfId="0" applyFont="1" applyFill="1" applyBorder="1" applyAlignment="1" applyProtection="1">
      <alignment horizontal="left" vertical="center" indent="1" shrinkToFit="1"/>
    </xf>
    <xf numFmtId="0" fontId="20" fillId="0" borderId="13" xfId="0" applyFont="1" applyFill="1" applyBorder="1" applyAlignment="1" applyProtection="1">
      <alignment vertical="center" shrinkToFit="1"/>
    </xf>
    <xf numFmtId="0" fontId="20" fillId="0" borderId="53" xfId="0" applyFont="1" applyFill="1" applyBorder="1" applyAlignment="1" applyProtection="1">
      <alignment vertical="center" shrinkToFit="1"/>
    </xf>
    <xf numFmtId="0" fontId="20" fillId="0" borderId="54" xfId="0" applyFont="1" applyFill="1" applyBorder="1" applyAlignment="1" applyProtection="1">
      <alignment vertical="center" shrinkToFit="1"/>
    </xf>
    <xf numFmtId="0" fontId="20" fillId="0" borderId="22" xfId="0" applyFont="1" applyFill="1" applyBorder="1" applyAlignment="1" applyProtection="1">
      <alignment horizontal="left" vertical="center" indent="1" shrinkToFit="1"/>
    </xf>
    <xf numFmtId="0" fontId="28" fillId="0" borderId="55" xfId="0" applyFont="1" applyFill="1" applyBorder="1" applyAlignment="1" applyProtection="1">
      <alignment horizontal="left" vertical="center" indent="1" shrinkToFit="1"/>
    </xf>
    <xf numFmtId="0" fontId="28" fillId="0" borderId="54" xfId="0" applyFont="1" applyFill="1" applyBorder="1" applyAlignment="1" applyProtection="1">
      <alignment horizontal="left" vertical="center" indent="1" shrinkToFit="1"/>
    </xf>
    <xf numFmtId="0" fontId="28" fillId="0" borderId="21" xfId="0" applyFont="1" applyFill="1" applyBorder="1" applyAlignment="1" applyProtection="1">
      <alignment horizontal="left" vertical="center" indent="1" shrinkToFit="1"/>
    </xf>
    <xf numFmtId="0" fontId="28" fillId="0" borderId="22" xfId="0" applyFont="1" applyFill="1" applyBorder="1" applyAlignment="1" applyProtection="1">
      <alignment horizontal="left" vertical="center" indent="1" shrinkToFit="1"/>
    </xf>
    <xf numFmtId="0" fontId="28" fillId="0" borderId="29" xfId="0" applyFont="1" applyFill="1" applyBorder="1" applyAlignment="1" applyProtection="1">
      <alignment horizontal="left" vertical="center" indent="1" shrinkToFit="1"/>
    </xf>
    <xf numFmtId="0" fontId="20" fillId="0" borderId="25" xfId="0" applyFont="1" applyFill="1" applyBorder="1" applyAlignment="1" applyProtection="1">
      <alignment vertical="center" shrinkToFit="1"/>
    </xf>
    <xf numFmtId="0" fontId="28" fillId="0" borderId="23" xfId="0" applyFont="1" applyFill="1" applyBorder="1" applyAlignment="1" applyProtection="1">
      <alignment horizontal="left" vertical="center" indent="1" shrinkToFit="1"/>
    </xf>
    <xf numFmtId="0" fontId="28" fillId="0" borderId="24" xfId="0" applyFont="1" applyFill="1" applyBorder="1" applyAlignment="1" applyProtection="1">
      <alignment horizontal="left" vertical="center" indent="1" shrinkToFit="1"/>
    </xf>
    <xf numFmtId="0" fontId="20" fillId="0" borderId="24" xfId="0" applyFont="1" applyFill="1" applyBorder="1" applyAlignment="1" applyProtection="1">
      <alignment horizontal="left" vertical="center" indent="1" shrinkToFit="1"/>
    </xf>
    <xf numFmtId="0" fontId="28" fillId="0" borderId="48" xfId="0" applyFont="1" applyFill="1" applyBorder="1" applyAlignment="1" applyProtection="1">
      <alignment horizontal="left" vertical="center" indent="1" shrinkToFit="1"/>
    </xf>
    <xf numFmtId="0" fontId="28" fillId="0" borderId="49" xfId="0" applyFont="1" applyFill="1" applyBorder="1" applyAlignment="1" applyProtection="1">
      <alignment horizontal="left" vertical="center" indent="1" shrinkToFit="1"/>
    </xf>
    <xf numFmtId="0" fontId="20" fillId="0" borderId="50" xfId="0" applyFont="1" applyFill="1" applyBorder="1" applyAlignment="1" applyProtection="1">
      <alignment horizontal="left" vertical="center" indent="1" shrinkToFit="1"/>
    </xf>
    <xf numFmtId="0" fontId="20" fillId="0" borderId="51" xfId="0" applyFont="1" applyFill="1" applyBorder="1" applyAlignment="1" applyProtection="1">
      <alignment horizontal="left" vertical="center" indent="1" shrinkToFit="1"/>
    </xf>
    <xf numFmtId="0" fontId="20" fillId="0" borderId="49" xfId="0" applyFont="1" applyFill="1" applyBorder="1" applyAlignment="1" applyProtection="1">
      <alignment horizontal="left" vertical="center" indent="1" shrinkToFit="1"/>
    </xf>
    <xf numFmtId="0" fontId="44" fillId="0" borderId="60" xfId="0" applyFont="1" applyFill="1" applyBorder="1" applyAlignment="1" applyProtection="1">
      <alignment horizontal="right" vertical="center" indent="2" shrinkToFit="1"/>
    </xf>
    <xf numFmtId="0" fontId="47" fillId="0" borderId="60" xfId="0" applyFont="1" applyFill="1" applyBorder="1" applyAlignment="1" applyProtection="1">
      <alignment horizontal="center" vertical="center" shrinkToFit="1"/>
    </xf>
    <xf numFmtId="0" fontId="24" fillId="0" borderId="0" xfId="0" applyFont="1" applyBorder="1" applyAlignment="1" applyProtection="1">
      <alignment horizontal="left" vertical="top" indent="3" shrinkToFit="1"/>
    </xf>
    <xf numFmtId="0" fontId="26" fillId="0" borderId="45" xfId="0" applyFont="1" applyFill="1" applyBorder="1" applyAlignment="1" applyProtection="1">
      <alignment horizontal="center" vertical="center" shrinkToFit="1"/>
    </xf>
    <xf numFmtId="0" fontId="26" fillId="0" borderId="28" xfId="0" applyFont="1" applyFill="1" applyBorder="1" applyAlignment="1" applyProtection="1">
      <alignment horizontal="center" vertical="center" shrinkToFit="1"/>
    </xf>
    <xf numFmtId="0" fontId="27" fillId="0" borderId="45" xfId="0" applyFont="1" applyFill="1" applyBorder="1" applyAlignment="1" applyProtection="1">
      <alignment horizontal="center" vertical="center" shrinkToFit="1"/>
    </xf>
    <xf numFmtId="0" fontId="27" fillId="0" borderId="27" xfId="0" applyFont="1" applyFill="1" applyBorder="1" applyAlignment="1" applyProtection="1">
      <alignment horizontal="center" vertical="center" shrinkToFit="1"/>
    </xf>
    <xf numFmtId="0" fontId="27" fillId="0" borderId="28" xfId="0" applyFont="1" applyFill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wrapText="1" indent="1"/>
    </xf>
    <xf numFmtId="0" fontId="24" fillId="0" borderId="0" xfId="0" applyFont="1" applyBorder="1" applyAlignment="1" applyProtection="1">
      <alignment horizontal="left" vertical="center" indent="1" shrinkToFit="1"/>
    </xf>
    <xf numFmtId="0" fontId="43" fillId="0" borderId="0" xfId="0" applyFont="1" applyBorder="1" applyAlignment="1" applyProtection="1">
      <alignment vertical="center" shrinkToFit="1"/>
    </xf>
    <xf numFmtId="0" fontId="24" fillId="0" borderId="0" xfId="0" applyFont="1" applyBorder="1" applyAlignment="1" applyProtection="1">
      <alignment vertical="center" shrinkToFit="1"/>
    </xf>
    <xf numFmtId="0" fontId="24" fillId="24" borderId="68" xfId="0" applyFont="1" applyFill="1" applyBorder="1" applyAlignment="1" applyProtection="1">
      <alignment horizontal="center" vertical="center"/>
      <protection locked="0"/>
    </xf>
    <xf numFmtId="0" fontId="26" fillId="0" borderId="26" xfId="0" applyFont="1" applyFill="1" applyBorder="1" applyAlignment="1" applyProtection="1">
      <alignment horizontal="left" vertical="center" indent="1" shrinkToFit="1"/>
    </xf>
    <xf numFmtId="0" fontId="26" fillId="0" borderId="18" xfId="0" applyFont="1" applyFill="1" applyBorder="1" applyAlignment="1" applyProtection="1">
      <alignment horizontal="left" vertical="center" indent="1" shrinkToFit="1"/>
    </xf>
    <xf numFmtId="0" fontId="42" fillId="0" borderId="18" xfId="0" applyFont="1" applyFill="1" applyBorder="1" applyAlignment="1" applyProtection="1">
      <alignment horizontal="left" vertical="center" indent="1" shrinkToFit="1"/>
    </xf>
    <xf numFmtId="0" fontId="26" fillId="25" borderId="32" xfId="0" applyFont="1" applyFill="1" applyBorder="1" applyAlignment="1" applyProtection="1">
      <alignment horizontal="center" vertical="center" shrinkToFit="1"/>
    </xf>
    <xf numFmtId="0" fontId="26" fillId="25" borderId="33" xfId="0" applyFont="1" applyFill="1" applyBorder="1" applyAlignment="1" applyProtection="1">
      <alignment horizontal="center" vertical="center" shrinkToFit="1"/>
    </xf>
    <xf numFmtId="0" fontId="26" fillId="25" borderId="34" xfId="0" applyFont="1" applyFill="1" applyBorder="1" applyAlignment="1" applyProtection="1">
      <alignment horizontal="center" vertical="center" shrinkToFit="1"/>
    </xf>
    <xf numFmtId="0" fontId="20" fillId="0" borderId="13" xfId="0" applyFont="1" applyFill="1" applyBorder="1" applyAlignment="1" applyProtection="1">
      <alignment horizontal="left" vertical="center" indent="1" shrinkToFit="1"/>
    </xf>
    <xf numFmtId="0" fontId="20" fillId="0" borderId="53" xfId="0" applyFont="1" applyFill="1" applyBorder="1" applyAlignment="1" applyProtection="1">
      <alignment horizontal="left" vertical="center" indent="1" shrinkToFit="1"/>
    </xf>
    <xf numFmtId="0" fontId="20" fillId="0" borderId="54" xfId="0" applyFont="1" applyFill="1" applyBorder="1" applyAlignment="1" applyProtection="1">
      <alignment horizontal="left" vertical="center" indent="1" shrinkToFit="1"/>
    </xf>
    <xf numFmtId="0" fontId="24" fillId="0" borderId="66" xfId="0" applyFont="1" applyBorder="1" applyAlignment="1" applyProtection="1">
      <alignment horizontal="right" vertical="center" indent="1"/>
    </xf>
    <xf numFmtId="0" fontId="24" fillId="24" borderId="66" xfId="0" applyFont="1" applyFill="1" applyBorder="1" applyAlignment="1" applyProtection="1">
      <alignment horizontal="left" vertical="center"/>
      <protection locked="0"/>
    </xf>
    <xf numFmtId="0" fontId="24" fillId="24" borderId="41" xfId="0" applyFont="1" applyFill="1" applyBorder="1" applyAlignment="1" applyProtection="1">
      <alignment horizontal="left" vertical="center"/>
      <protection locked="0"/>
    </xf>
    <xf numFmtId="0" fontId="24" fillId="24" borderId="62" xfId="0" applyFont="1" applyFill="1" applyBorder="1" applyAlignment="1" applyProtection="1">
      <alignment horizontal="center" vertical="center" shrinkToFit="1"/>
      <protection locked="0"/>
    </xf>
    <xf numFmtId="0" fontId="24" fillId="24" borderId="63" xfId="0" applyFont="1" applyFill="1" applyBorder="1" applyAlignment="1" applyProtection="1">
      <alignment horizontal="center" vertical="center" shrinkToFit="1"/>
      <protection locked="0"/>
    </xf>
    <xf numFmtId="0" fontId="24" fillId="24" borderId="24" xfId="0" applyFont="1" applyFill="1" applyBorder="1" applyAlignment="1" applyProtection="1">
      <alignment horizontal="center" vertical="center" shrinkToFit="1"/>
      <protection locked="0"/>
    </xf>
    <xf numFmtId="49" fontId="24" fillId="24" borderId="24" xfId="0" applyNumberFormat="1" applyFont="1" applyFill="1" applyBorder="1" applyAlignment="1" applyProtection="1">
      <alignment horizontal="center" vertical="center" shrinkToFit="1"/>
      <protection locked="0"/>
    </xf>
    <xf numFmtId="49" fontId="24" fillId="24" borderId="36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 applyProtection="1">
      <alignment horizontal="right" vertical="center"/>
    </xf>
    <xf numFmtId="165" fontId="24" fillId="24" borderId="24" xfId="0" applyNumberFormat="1" applyFont="1" applyFill="1" applyBorder="1" applyAlignment="1" applyProtection="1">
      <alignment horizontal="center" vertical="center" shrinkToFit="1"/>
      <protection locked="0"/>
    </xf>
    <xf numFmtId="165" fontId="24" fillId="24" borderId="36" xfId="0" applyNumberFormat="1" applyFont="1" applyFill="1" applyBorder="1" applyAlignment="1" applyProtection="1">
      <alignment horizontal="center" vertical="center" shrinkToFit="1"/>
      <protection locked="0"/>
    </xf>
  </cellXfs>
  <cellStyles count="44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a" xfId="0" builtinId="0"/>
    <cellStyle name="Normálna 2" xfId="26"/>
    <cellStyle name="Normálna 3" xfId="43"/>
    <cellStyle name="Poznámka" xfId="27" builtinId="10" customBuiltin="1"/>
    <cellStyle name="Prepojená bunka" xfId="28" builtinId="24" customBuiltin="1"/>
    <cellStyle name="Spolu" xfId="29" builtinId="25" customBuiltin="1"/>
    <cellStyle name="Text upozornenia" xfId="30" builtinId="11" customBuiltin="1"/>
    <cellStyle name="Titul" xfId="31" builtinId="15" customBuiltin="1"/>
    <cellStyle name="Vstup" xfId="32" builtinId="20" customBuiltin="1"/>
    <cellStyle name="Výpočet" xfId="33" builtinId="22" customBuiltin="1"/>
    <cellStyle name="Výstup" xfId="34" builtinId="21" customBuiltin="1"/>
    <cellStyle name="Vysvetľujúci text" xfId="35" builtinId="53" customBuiltin="1"/>
    <cellStyle name="Zlá" xfId="36" builtinId="27" customBuiltin="1"/>
    <cellStyle name="Zvýraznenie1" xfId="37" builtinId="29" customBuiltin="1"/>
    <cellStyle name="Zvýraznenie2" xfId="38" builtinId="33" customBuiltin="1"/>
    <cellStyle name="Zvýraznenie3" xfId="39" builtinId="37" customBuiltin="1"/>
    <cellStyle name="Zvýraznenie4" xfId="40" builtinId="41" customBuiltin="1"/>
    <cellStyle name="Zvýraznenie5" xfId="41" builtinId="45" customBuiltin="1"/>
    <cellStyle name="Zvýraznenie6" xfId="42" builtinId="49" customBuiltin="1"/>
  </cellStyles>
  <dxfs count="21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  <dxf>
      <font>
        <color theme="0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56"/>
      </font>
      <fill>
        <patternFill patternType="solid">
          <fgColor indexed="31"/>
          <bgColor indexed="44"/>
        </patternFill>
      </fill>
    </dxf>
  </dxfs>
  <tableStyles count="0" defaultTableStyle="TableStyleMedium9" defaultPivotStyle="PivotStyleLight16"/>
  <colors>
    <mruColors>
      <color rgb="FFFFFFCC"/>
      <color rgb="FF008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objednavka!$K$17"/>
</file>

<file path=xl/ctrlProps/ctrlProp10.xml><?xml version="1.0" encoding="utf-8"?>
<formControlPr xmlns="http://schemas.microsoft.com/office/spreadsheetml/2009/9/main" objectType="CheckBox" fmlaLink="objednavka!$K$35"/>
</file>

<file path=xl/ctrlProps/ctrlProp11.xml><?xml version="1.0" encoding="utf-8"?>
<formControlPr xmlns="http://schemas.microsoft.com/office/spreadsheetml/2009/9/main" objectType="CheckBox" fmlaLink="objednavka!$K$36"/>
</file>

<file path=xl/ctrlProps/ctrlProp12.xml><?xml version="1.0" encoding="utf-8"?>
<formControlPr xmlns="http://schemas.microsoft.com/office/spreadsheetml/2009/9/main" objectType="CheckBox" fmlaLink="objednavka!$K$37"/>
</file>

<file path=xl/ctrlProps/ctrlProp13.xml><?xml version="1.0" encoding="utf-8"?>
<formControlPr xmlns="http://schemas.microsoft.com/office/spreadsheetml/2009/9/main" objectType="CheckBox" fmlaLink="objednavka!$K$41"/>
</file>

<file path=xl/ctrlProps/ctrlProp14.xml><?xml version="1.0" encoding="utf-8"?>
<formControlPr xmlns="http://schemas.microsoft.com/office/spreadsheetml/2009/9/main" objectType="CheckBox" fmlaLink="objednavka!$K$42"/>
</file>

<file path=xl/ctrlProps/ctrlProp15.xml><?xml version="1.0" encoding="utf-8"?>
<formControlPr xmlns="http://schemas.microsoft.com/office/spreadsheetml/2009/9/main" objectType="CheckBox" fmlaLink="objednavka!$K$43"/>
</file>

<file path=xl/ctrlProps/ctrlProp16.xml><?xml version="1.0" encoding="utf-8"?>
<formControlPr xmlns="http://schemas.microsoft.com/office/spreadsheetml/2009/9/main" objectType="CheckBox" fmlaLink="objednavka!$K$45"/>
</file>

<file path=xl/ctrlProps/ctrlProp17.xml><?xml version="1.0" encoding="utf-8"?>
<formControlPr xmlns="http://schemas.microsoft.com/office/spreadsheetml/2009/9/main" objectType="CheckBox" fmlaLink="objednavka!$K$48"/>
</file>

<file path=xl/ctrlProps/ctrlProp18.xml><?xml version="1.0" encoding="utf-8"?>
<formControlPr xmlns="http://schemas.microsoft.com/office/spreadsheetml/2009/9/main" objectType="CheckBox" fmlaLink="objednavka!$K$49"/>
</file>

<file path=xl/ctrlProps/ctrlProp19.xml><?xml version="1.0" encoding="utf-8"?>
<formControlPr xmlns="http://schemas.microsoft.com/office/spreadsheetml/2009/9/main" objectType="CheckBox" fmlaLink="objednavka!$K$50"/>
</file>

<file path=xl/ctrlProps/ctrlProp2.xml><?xml version="1.0" encoding="utf-8"?>
<formControlPr xmlns="http://schemas.microsoft.com/office/spreadsheetml/2009/9/main" objectType="CheckBox" fmlaLink="objednavka!$K$18"/>
</file>

<file path=xl/ctrlProps/ctrlProp20.xml><?xml version="1.0" encoding="utf-8"?>
<formControlPr xmlns="http://schemas.microsoft.com/office/spreadsheetml/2009/9/main" objectType="CheckBox" fmlaLink="objednavka!$K$51"/>
</file>

<file path=xl/ctrlProps/ctrlProp21.xml><?xml version="1.0" encoding="utf-8"?>
<formControlPr xmlns="http://schemas.microsoft.com/office/spreadsheetml/2009/9/main" objectType="CheckBox" fmlaLink="objednavka!$K$55"/>
</file>

<file path=xl/ctrlProps/ctrlProp22.xml><?xml version="1.0" encoding="utf-8"?>
<formControlPr xmlns="http://schemas.microsoft.com/office/spreadsheetml/2009/9/main" objectType="CheckBox" fmlaLink="objednavka!$K$33"/>
</file>

<file path=xl/ctrlProps/ctrlProp23.xml><?xml version="1.0" encoding="utf-8"?>
<formControlPr xmlns="http://schemas.microsoft.com/office/spreadsheetml/2009/9/main" objectType="CheckBox" fmlaLink="objednavka!$K$30"/>
</file>

<file path=xl/ctrlProps/ctrlProp24.xml><?xml version="1.0" encoding="utf-8"?>
<formControlPr xmlns="http://schemas.microsoft.com/office/spreadsheetml/2009/9/main" objectType="CheckBox" fmlaLink="$K$31" lockText="1"/>
</file>

<file path=xl/ctrlProps/ctrlProp25.xml><?xml version="1.0" encoding="utf-8"?>
<formControlPr xmlns="http://schemas.microsoft.com/office/spreadsheetml/2009/9/main" objectType="CheckBox" fmlaLink="$K$19" lockText="1"/>
</file>

<file path=xl/ctrlProps/ctrlProp26.xml><?xml version="1.0" encoding="utf-8"?>
<formControlPr xmlns="http://schemas.microsoft.com/office/spreadsheetml/2009/9/main" objectType="CheckBox" fmlaLink="$K$20" lockText="1"/>
</file>

<file path=xl/ctrlProps/ctrlProp27.xml><?xml version="1.0" encoding="utf-8"?>
<formControlPr xmlns="http://schemas.microsoft.com/office/spreadsheetml/2009/9/main" objectType="CheckBox" fmlaLink="$K$52" lockText="1"/>
</file>

<file path=xl/ctrlProps/ctrlProp28.xml><?xml version="1.0" encoding="utf-8"?>
<formControlPr xmlns="http://schemas.microsoft.com/office/spreadsheetml/2009/9/main" objectType="CheckBox" fmlaLink="objednavka!$K$29"/>
</file>

<file path=xl/ctrlProps/ctrlProp29.xml><?xml version="1.0" encoding="utf-8"?>
<formControlPr xmlns="http://schemas.microsoft.com/office/spreadsheetml/2009/9/main" objectType="CheckBox" fmlaLink="objednavka!$K$28"/>
</file>

<file path=xl/ctrlProps/ctrlProp3.xml><?xml version="1.0" encoding="utf-8"?>
<formControlPr xmlns="http://schemas.microsoft.com/office/spreadsheetml/2009/9/main" objectType="CheckBox" fmlaLink="objednavka!$K$22"/>
</file>

<file path=xl/ctrlProps/ctrlProp30.xml><?xml version="1.0" encoding="utf-8"?>
<formControlPr xmlns="http://schemas.microsoft.com/office/spreadsheetml/2009/9/main" objectType="CheckBox" fmlaLink="objednavka!$K$35"/>
</file>

<file path=xl/ctrlProps/ctrlProp31.xml><?xml version="1.0" encoding="utf-8"?>
<formControlPr xmlns="http://schemas.microsoft.com/office/spreadsheetml/2009/9/main" objectType="CheckBox" fmlaLink="objednavka!$K$35"/>
</file>

<file path=xl/ctrlProps/ctrlProp32.xml><?xml version="1.0" encoding="utf-8"?>
<formControlPr xmlns="http://schemas.microsoft.com/office/spreadsheetml/2009/9/main" objectType="CheckBox" fmlaLink="objednavka!$K$36"/>
</file>

<file path=xl/ctrlProps/ctrlProp33.xml><?xml version="1.0" encoding="utf-8"?>
<formControlPr xmlns="http://schemas.microsoft.com/office/spreadsheetml/2009/9/main" objectType="CheckBox" fmlaLink="objednavka!$K$36"/>
</file>

<file path=xl/ctrlProps/ctrlProp34.xml><?xml version="1.0" encoding="utf-8"?>
<formControlPr xmlns="http://schemas.microsoft.com/office/spreadsheetml/2009/9/main" objectType="CheckBox" fmlaLink="objednavka!$K$35"/>
</file>

<file path=xl/ctrlProps/ctrlProp35.xml><?xml version="1.0" encoding="utf-8"?>
<formControlPr xmlns="http://schemas.microsoft.com/office/spreadsheetml/2009/9/main" objectType="CheckBox" fmlaLink="objednavka!$K$35"/>
</file>

<file path=xl/ctrlProps/ctrlProp36.xml><?xml version="1.0" encoding="utf-8"?>
<formControlPr xmlns="http://schemas.microsoft.com/office/spreadsheetml/2009/9/main" objectType="CheckBox" fmlaLink="objednavka!$K$36"/>
</file>

<file path=xl/ctrlProps/ctrlProp37.xml><?xml version="1.0" encoding="utf-8"?>
<formControlPr xmlns="http://schemas.microsoft.com/office/spreadsheetml/2009/9/main" objectType="CheckBox" fmlaLink="objednavka!$K$35"/>
</file>

<file path=xl/ctrlProps/ctrlProp38.xml><?xml version="1.0" encoding="utf-8"?>
<formControlPr xmlns="http://schemas.microsoft.com/office/spreadsheetml/2009/9/main" objectType="CheckBox" fmlaLink="objednavka!$K$38"/>
</file>

<file path=xl/ctrlProps/ctrlProp39.xml><?xml version="1.0" encoding="utf-8"?>
<formControlPr xmlns="http://schemas.microsoft.com/office/spreadsheetml/2009/9/main" objectType="CheckBox" fmlaLink="objednavka!$K$36"/>
</file>

<file path=xl/ctrlProps/ctrlProp4.xml><?xml version="1.0" encoding="utf-8"?>
<formControlPr xmlns="http://schemas.microsoft.com/office/spreadsheetml/2009/9/main" objectType="CheckBox" fmlaLink="objednavka!$K$24"/>
</file>

<file path=xl/ctrlProps/ctrlProp40.xml><?xml version="1.0" encoding="utf-8"?>
<formControlPr xmlns="http://schemas.microsoft.com/office/spreadsheetml/2009/9/main" objectType="CheckBox" fmlaLink="objednavka!$K$35"/>
</file>

<file path=xl/ctrlProps/ctrlProp41.xml><?xml version="1.0" encoding="utf-8"?>
<formControlPr xmlns="http://schemas.microsoft.com/office/spreadsheetml/2009/9/main" objectType="CheckBox" fmlaLink="objednavka!$K$35"/>
</file>

<file path=xl/ctrlProps/ctrlProp42.xml><?xml version="1.0" encoding="utf-8"?>
<formControlPr xmlns="http://schemas.microsoft.com/office/spreadsheetml/2009/9/main" objectType="CheckBox" fmlaLink="objednavka!$K$36"/>
</file>

<file path=xl/ctrlProps/ctrlProp43.xml><?xml version="1.0" encoding="utf-8"?>
<formControlPr xmlns="http://schemas.microsoft.com/office/spreadsheetml/2009/9/main" objectType="CheckBox" fmlaLink="objednavka!$K$35"/>
</file>

<file path=xl/ctrlProps/ctrlProp44.xml><?xml version="1.0" encoding="utf-8"?>
<formControlPr xmlns="http://schemas.microsoft.com/office/spreadsheetml/2009/9/main" objectType="CheckBox" fmlaLink="objednavka!$K$39"/>
</file>

<file path=xl/ctrlProps/ctrlProp45.xml><?xml version="1.0" encoding="utf-8"?>
<formControlPr xmlns="http://schemas.microsoft.com/office/spreadsheetml/2009/9/main" objectType="CheckBox" fmlaLink="objednavka!$K$44"/>
</file>

<file path=xl/ctrlProps/ctrlProp46.xml><?xml version="1.0" encoding="utf-8"?>
<formControlPr xmlns="http://schemas.microsoft.com/office/spreadsheetml/2009/9/main" objectType="CheckBox" fmlaLink="objednavka!$K$54"/>
</file>

<file path=xl/ctrlProps/ctrlProp5.xml><?xml version="1.0" encoding="utf-8"?>
<formControlPr xmlns="http://schemas.microsoft.com/office/spreadsheetml/2009/9/main" objectType="CheckBox" fmlaLink="objednavka!$K$23"/>
</file>

<file path=xl/ctrlProps/ctrlProp6.xml><?xml version="1.0" encoding="utf-8"?>
<formControlPr xmlns="http://schemas.microsoft.com/office/spreadsheetml/2009/9/main" objectType="CheckBox" fmlaLink="objednavka!$K$25"/>
</file>

<file path=xl/ctrlProps/ctrlProp7.xml><?xml version="1.0" encoding="utf-8"?>
<formControlPr xmlns="http://schemas.microsoft.com/office/spreadsheetml/2009/9/main" objectType="CheckBox" fmlaLink="objednavka!$K$26"/>
</file>

<file path=xl/ctrlProps/ctrlProp8.xml><?xml version="1.0" encoding="utf-8"?>
<formControlPr xmlns="http://schemas.microsoft.com/office/spreadsheetml/2009/9/main" objectType="CheckBox" fmlaLink="objednavka!$K$27"/>
</file>

<file path=xl/ctrlProps/ctrlProp9.xml><?xml version="1.0" encoding="utf-8"?>
<formControlPr xmlns="http://schemas.microsoft.com/office/spreadsheetml/2009/9/main" objectType="CheckBox" fmlaLink="objednavka!$K$3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16</xdr:row>
          <xdr:rowOff>9525</xdr:rowOff>
        </xdr:from>
        <xdr:to>
          <xdr:col>11</xdr:col>
          <xdr:colOff>0</xdr:colOff>
          <xdr:row>16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17</xdr:row>
          <xdr:rowOff>9525</xdr:rowOff>
        </xdr:from>
        <xdr:to>
          <xdr:col>11</xdr:col>
          <xdr:colOff>0</xdr:colOff>
          <xdr:row>17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21</xdr:row>
          <xdr:rowOff>9525</xdr:rowOff>
        </xdr:from>
        <xdr:to>
          <xdr:col>11</xdr:col>
          <xdr:colOff>0</xdr:colOff>
          <xdr:row>21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23</xdr:row>
          <xdr:rowOff>9525</xdr:rowOff>
        </xdr:from>
        <xdr:to>
          <xdr:col>11</xdr:col>
          <xdr:colOff>0</xdr:colOff>
          <xdr:row>23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22</xdr:row>
          <xdr:rowOff>9525</xdr:rowOff>
        </xdr:from>
        <xdr:to>
          <xdr:col>11</xdr:col>
          <xdr:colOff>0</xdr:colOff>
          <xdr:row>22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24</xdr:row>
          <xdr:rowOff>9525</xdr:rowOff>
        </xdr:from>
        <xdr:to>
          <xdr:col>11</xdr:col>
          <xdr:colOff>0</xdr:colOff>
          <xdr:row>24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25</xdr:row>
          <xdr:rowOff>9525</xdr:rowOff>
        </xdr:from>
        <xdr:to>
          <xdr:col>11</xdr:col>
          <xdr:colOff>0</xdr:colOff>
          <xdr:row>25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26</xdr:row>
          <xdr:rowOff>9525</xdr:rowOff>
        </xdr:from>
        <xdr:to>
          <xdr:col>11</xdr:col>
          <xdr:colOff>0</xdr:colOff>
          <xdr:row>26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33</xdr:row>
          <xdr:rowOff>0</xdr:rowOff>
        </xdr:from>
        <xdr:to>
          <xdr:col>11</xdr:col>
          <xdr:colOff>0</xdr:colOff>
          <xdr:row>33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34</xdr:row>
          <xdr:rowOff>9525</xdr:rowOff>
        </xdr:from>
        <xdr:to>
          <xdr:col>11</xdr:col>
          <xdr:colOff>0</xdr:colOff>
          <xdr:row>34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35</xdr:row>
          <xdr:rowOff>9525</xdr:rowOff>
        </xdr:from>
        <xdr:to>
          <xdr:col>11</xdr:col>
          <xdr:colOff>0</xdr:colOff>
          <xdr:row>35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36</xdr:row>
          <xdr:rowOff>0</xdr:rowOff>
        </xdr:from>
        <xdr:to>
          <xdr:col>11</xdr:col>
          <xdr:colOff>0</xdr:colOff>
          <xdr:row>36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40</xdr:row>
          <xdr:rowOff>9525</xdr:rowOff>
        </xdr:from>
        <xdr:to>
          <xdr:col>11</xdr:col>
          <xdr:colOff>0</xdr:colOff>
          <xdr:row>40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41</xdr:row>
          <xdr:rowOff>0</xdr:rowOff>
        </xdr:from>
        <xdr:to>
          <xdr:col>11</xdr:col>
          <xdr:colOff>0</xdr:colOff>
          <xdr:row>41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41</xdr:row>
          <xdr:rowOff>0</xdr:rowOff>
        </xdr:from>
        <xdr:to>
          <xdr:col>11</xdr:col>
          <xdr:colOff>0</xdr:colOff>
          <xdr:row>41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44</xdr:row>
          <xdr:rowOff>9525</xdr:rowOff>
        </xdr:from>
        <xdr:to>
          <xdr:col>11</xdr:col>
          <xdr:colOff>0</xdr:colOff>
          <xdr:row>44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47</xdr:row>
          <xdr:rowOff>9525</xdr:rowOff>
        </xdr:from>
        <xdr:to>
          <xdr:col>11</xdr:col>
          <xdr:colOff>0</xdr:colOff>
          <xdr:row>47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48</xdr:row>
          <xdr:rowOff>0</xdr:rowOff>
        </xdr:from>
        <xdr:to>
          <xdr:col>11</xdr:col>
          <xdr:colOff>0</xdr:colOff>
          <xdr:row>48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49</xdr:row>
          <xdr:rowOff>9525</xdr:rowOff>
        </xdr:from>
        <xdr:to>
          <xdr:col>11</xdr:col>
          <xdr:colOff>0</xdr:colOff>
          <xdr:row>49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50</xdr:row>
          <xdr:rowOff>0</xdr:rowOff>
        </xdr:from>
        <xdr:to>
          <xdr:col>11</xdr:col>
          <xdr:colOff>0</xdr:colOff>
          <xdr:row>50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104775</xdr:colOff>
          <xdr:row>54</xdr:row>
          <xdr:rowOff>19050</xdr:rowOff>
        </xdr:from>
        <xdr:to>
          <xdr:col>10</xdr:col>
          <xdr:colOff>685800</xdr:colOff>
          <xdr:row>54</xdr:row>
          <xdr:rowOff>209550</xdr:rowOff>
        </xdr:to>
        <xdr:sp macro="" textlink="">
          <xdr:nvSpPr>
            <xdr:cNvPr id="1053" name="Check Box 30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32</xdr:row>
          <xdr:rowOff>9525</xdr:rowOff>
        </xdr:from>
        <xdr:to>
          <xdr:col>11</xdr:col>
          <xdr:colOff>0</xdr:colOff>
          <xdr:row>32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29</xdr:row>
          <xdr:rowOff>9525</xdr:rowOff>
        </xdr:from>
        <xdr:to>
          <xdr:col>11</xdr:col>
          <xdr:colOff>0</xdr:colOff>
          <xdr:row>29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30</xdr:row>
          <xdr:rowOff>0</xdr:rowOff>
        </xdr:from>
        <xdr:to>
          <xdr:col>10</xdr:col>
          <xdr:colOff>704850</xdr:colOff>
          <xdr:row>30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18</xdr:row>
          <xdr:rowOff>28575</xdr:rowOff>
        </xdr:from>
        <xdr:to>
          <xdr:col>10</xdr:col>
          <xdr:colOff>704850</xdr:colOff>
          <xdr:row>19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19</xdr:row>
          <xdr:rowOff>9525</xdr:rowOff>
        </xdr:from>
        <xdr:to>
          <xdr:col>11</xdr:col>
          <xdr:colOff>0</xdr:colOff>
          <xdr:row>19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51</xdr:row>
          <xdr:rowOff>9525</xdr:rowOff>
        </xdr:from>
        <xdr:to>
          <xdr:col>10</xdr:col>
          <xdr:colOff>657225</xdr:colOff>
          <xdr:row>51</xdr:row>
          <xdr:rowOff>219075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28</xdr:row>
          <xdr:rowOff>9525</xdr:rowOff>
        </xdr:from>
        <xdr:to>
          <xdr:col>11</xdr:col>
          <xdr:colOff>0</xdr:colOff>
          <xdr:row>28</xdr:row>
          <xdr:rowOff>219075</xdr:rowOff>
        </xdr:to>
        <xdr:sp macro="" textlink="">
          <xdr:nvSpPr>
            <xdr:cNvPr id="1070" name="Check Box 9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27</xdr:row>
          <xdr:rowOff>9525</xdr:rowOff>
        </xdr:from>
        <xdr:to>
          <xdr:col>11</xdr:col>
          <xdr:colOff>0</xdr:colOff>
          <xdr:row>27</xdr:row>
          <xdr:rowOff>219075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34</xdr:row>
          <xdr:rowOff>9525</xdr:rowOff>
        </xdr:from>
        <xdr:to>
          <xdr:col>11</xdr:col>
          <xdr:colOff>0</xdr:colOff>
          <xdr:row>34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35</xdr:row>
          <xdr:rowOff>9525</xdr:rowOff>
        </xdr:from>
        <xdr:to>
          <xdr:col>11</xdr:col>
          <xdr:colOff>0</xdr:colOff>
          <xdr:row>35</xdr:row>
          <xdr:rowOff>219075</xdr:rowOff>
        </xdr:to>
        <xdr:sp macro="" textlink="">
          <xdr:nvSpPr>
            <xdr:cNvPr id="1073" name="Check Box 12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35</xdr:row>
          <xdr:rowOff>9525</xdr:rowOff>
        </xdr:from>
        <xdr:to>
          <xdr:col>11</xdr:col>
          <xdr:colOff>0</xdr:colOff>
          <xdr:row>35</xdr:row>
          <xdr:rowOff>219075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37</xdr:row>
          <xdr:rowOff>9525</xdr:rowOff>
        </xdr:from>
        <xdr:to>
          <xdr:col>11</xdr:col>
          <xdr:colOff>0</xdr:colOff>
          <xdr:row>37</xdr:row>
          <xdr:rowOff>219075</xdr:rowOff>
        </xdr:to>
        <xdr:sp macro="" textlink="">
          <xdr:nvSpPr>
            <xdr:cNvPr id="1075" name="Check Box 13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37</xdr:row>
          <xdr:rowOff>9525</xdr:rowOff>
        </xdr:from>
        <xdr:to>
          <xdr:col>11</xdr:col>
          <xdr:colOff>0</xdr:colOff>
          <xdr:row>37</xdr:row>
          <xdr:rowOff>219075</xdr:rowOff>
        </xdr:to>
        <xdr:sp macro="" textlink="">
          <xdr:nvSpPr>
            <xdr:cNvPr id="1076" name="Check Box 1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37</xdr:row>
          <xdr:rowOff>9525</xdr:rowOff>
        </xdr:from>
        <xdr:to>
          <xdr:col>11</xdr:col>
          <xdr:colOff>0</xdr:colOff>
          <xdr:row>37</xdr:row>
          <xdr:rowOff>219075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37</xdr:row>
          <xdr:rowOff>9525</xdr:rowOff>
        </xdr:from>
        <xdr:to>
          <xdr:col>11</xdr:col>
          <xdr:colOff>0</xdr:colOff>
          <xdr:row>37</xdr:row>
          <xdr:rowOff>219075</xdr:rowOff>
        </xdr:to>
        <xdr:sp macro="" textlink="">
          <xdr:nvSpPr>
            <xdr:cNvPr id="1078" name="Check Box 13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37</xdr:row>
          <xdr:rowOff>9525</xdr:rowOff>
        </xdr:from>
        <xdr:to>
          <xdr:col>11</xdr:col>
          <xdr:colOff>0</xdr:colOff>
          <xdr:row>37</xdr:row>
          <xdr:rowOff>219075</xdr:rowOff>
        </xdr:to>
        <xdr:sp macro="" textlink="">
          <xdr:nvSpPr>
            <xdr:cNvPr id="1079" name="Check Box 12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37</xdr:row>
          <xdr:rowOff>9525</xdr:rowOff>
        </xdr:from>
        <xdr:to>
          <xdr:col>11</xdr:col>
          <xdr:colOff>0</xdr:colOff>
          <xdr:row>37</xdr:row>
          <xdr:rowOff>219075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38</xdr:row>
          <xdr:rowOff>9525</xdr:rowOff>
        </xdr:from>
        <xdr:to>
          <xdr:col>11</xdr:col>
          <xdr:colOff>0</xdr:colOff>
          <xdr:row>38</xdr:row>
          <xdr:rowOff>219075</xdr:rowOff>
        </xdr:to>
        <xdr:sp macro="" textlink="">
          <xdr:nvSpPr>
            <xdr:cNvPr id="1081" name="Check Box 13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38</xdr:row>
          <xdr:rowOff>9525</xdr:rowOff>
        </xdr:from>
        <xdr:to>
          <xdr:col>11</xdr:col>
          <xdr:colOff>0</xdr:colOff>
          <xdr:row>38</xdr:row>
          <xdr:rowOff>219075</xdr:rowOff>
        </xdr:to>
        <xdr:sp macro="" textlink="">
          <xdr:nvSpPr>
            <xdr:cNvPr id="1082" name="Check Box 1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38</xdr:row>
          <xdr:rowOff>9525</xdr:rowOff>
        </xdr:from>
        <xdr:to>
          <xdr:col>11</xdr:col>
          <xdr:colOff>0</xdr:colOff>
          <xdr:row>38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38</xdr:row>
          <xdr:rowOff>9525</xdr:rowOff>
        </xdr:from>
        <xdr:to>
          <xdr:col>11</xdr:col>
          <xdr:colOff>0</xdr:colOff>
          <xdr:row>38</xdr:row>
          <xdr:rowOff>219075</xdr:rowOff>
        </xdr:to>
        <xdr:sp macro="" textlink="">
          <xdr:nvSpPr>
            <xdr:cNvPr id="1084" name="Check Box 13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38</xdr:row>
          <xdr:rowOff>9525</xdr:rowOff>
        </xdr:from>
        <xdr:to>
          <xdr:col>11</xdr:col>
          <xdr:colOff>0</xdr:colOff>
          <xdr:row>38</xdr:row>
          <xdr:rowOff>219075</xdr:rowOff>
        </xdr:to>
        <xdr:sp macro="" textlink="">
          <xdr:nvSpPr>
            <xdr:cNvPr id="1085" name="Check Box 12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38</xdr:row>
          <xdr:rowOff>9525</xdr:rowOff>
        </xdr:from>
        <xdr:to>
          <xdr:col>11</xdr:col>
          <xdr:colOff>0</xdr:colOff>
          <xdr:row>38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43</xdr:row>
          <xdr:rowOff>9525</xdr:rowOff>
        </xdr:from>
        <xdr:to>
          <xdr:col>11</xdr:col>
          <xdr:colOff>0</xdr:colOff>
          <xdr:row>43</xdr:row>
          <xdr:rowOff>219075</xdr:rowOff>
        </xdr:to>
        <xdr:sp macro="" textlink="">
          <xdr:nvSpPr>
            <xdr:cNvPr id="1087" name="Check Box 18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104775</xdr:colOff>
          <xdr:row>53</xdr:row>
          <xdr:rowOff>19050</xdr:rowOff>
        </xdr:from>
        <xdr:to>
          <xdr:col>10</xdr:col>
          <xdr:colOff>685800</xdr:colOff>
          <xdr:row>53</xdr:row>
          <xdr:rowOff>209550</xdr:rowOff>
        </xdr:to>
        <xdr:sp macro="" textlink="">
          <xdr:nvSpPr>
            <xdr:cNvPr id="1088" name="Check Box 30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vybrať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jednavka_rok_2025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dnavka"/>
      <sheetName val="Hárok1"/>
    </sheetNames>
    <sheetDataSet>
      <sheetData sheetId="0">
        <row r="2">
          <cell r="O2">
            <v>46005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>
    <pageSetUpPr fitToPage="1"/>
  </sheetPr>
  <dimension ref="A1:T61"/>
  <sheetViews>
    <sheetView showGridLines="0" showRowColHeaders="0" tabSelected="1" topLeftCell="B1" workbookViewId="0">
      <selection activeCell="C5" sqref="C5"/>
    </sheetView>
  </sheetViews>
  <sheetFormatPr defaultColWidth="10.7109375" defaultRowHeight="20.100000000000001" customHeight="1" x14ac:dyDescent="0.25"/>
  <cols>
    <col min="1" max="1" width="5.7109375" style="1" customWidth="1"/>
    <col min="2" max="2" width="33.7109375" style="2" customWidth="1"/>
    <col min="3" max="3" width="10.42578125" style="2" customWidth="1"/>
    <col min="4" max="5" width="10.7109375" style="3" customWidth="1"/>
    <col min="6" max="6" width="9.7109375" style="4" customWidth="1"/>
    <col min="7" max="7" width="5.7109375" style="5" customWidth="1"/>
    <col min="8" max="8" width="6.28515625" style="5" bestFit="1" customWidth="1"/>
    <col min="9" max="10" width="12.7109375" style="5" customWidth="1"/>
    <col min="11" max="11" width="10.7109375" style="5" customWidth="1"/>
    <col min="12" max="14" width="10.7109375" style="6" hidden="1" customWidth="1"/>
    <col min="15" max="17" width="10.7109375" style="2" hidden="1" customWidth="1"/>
    <col min="18" max="18" width="24.28515625" style="2" hidden="1" customWidth="1"/>
    <col min="19" max="19" width="10.7109375" style="2" customWidth="1"/>
    <col min="20" max="16384" width="10.7109375" style="2"/>
  </cols>
  <sheetData>
    <row r="1" spans="2:15" ht="10.5" customHeight="1" x14ac:dyDescent="0.25">
      <c r="B1" s="7" t="s">
        <v>0</v>
      </c>
      <c r="C1" s="7"/>
      <c r="D1" s="8"/>
    </row>
    <row r="2" spans="2:15" ht="27" customHeight="1" x14ac:dyDescent="0.25">
      <c r="B2" s="136" t="s">
        <v>83</v>
      </c>
      <c r="C2" s="136"/>
      <c r="D2" s="136"/>
      <c r="E2" s="136"/>
      <c r="F2" s="136"/>
      <c r="G2" s="136"/>
      <c r="H2" s="136"/>
      <c r="I2" s="136"/>
      <c r="J2" s="136"/>
      <c r="K2" s="20"/>
      <c r="L2" s="21"/>
      <c r="M2" s="21"/>
      <c r="N2" s="21"/>
      <c r="O2" s="19">
        <f ca="1">TODAY()</f>
        <v>46019</v>
      </c>
    </row>
    <row r="3" spans="2:15" ht="53.25" customHeight="1" x14ac:dyDescent="0.25">
      <c r="B3" s="137" t="s">
        <v>84</v>
      </c>
      <c r="C3" s="137"/>
      <c r="D3" s="137"/>
      <c r="E3" s="137"/>
      <c r="F3" s="137"/>
      <c r="G3" s="137"/>
      <c r="H3" s="137"/>
      <c r="I3" s="137"/>
      <c r="J3" s="137"/>
      <c r="K3" s="28"/>
      <c r="L3" s="21"/>
      <c r="M3" s="21"/>
      <c r="N3" s="21"/>
    </row>
    <row r="4" spans="2:15" ht="8.25" customHeight="1" thickBot="1" x14ac:dyDescent="0.3">
      <c r="B4" s="72"/>
      <c r="C4" s="72"/>
      <c r="D4" s="72"/>
      <c r="E4" s="72"/>
      <c r="F4" s="72"/>
      <c r="G4" s="72"/>
      <c r="H4" s="72"/>
      <c r="I4" s="72"/>
      <c r="J4" s="72"/>
      <c r="K4" s="72"/>
      <c r="L4" s="21"/>
      <c r="M4" s="21"/>
      <c r="N4" s="21"/>
    </row>
    <row r="5" spans="2:15" ht="23.45" customHeight="1" x14ac:dyDescent="0.25">
      <c r="B5" s="74" t="s">
        <v>30</v>
      </c>
      <c r="C5" s="81"/>
      <c r="D5" s="75" t="s">
        <v>29</v>
      </c>
      <c r="E5" s="154"/>
      <c r="F5" s="154"/>
      <c r="G5" s="154"/>
      <c r="H5" s="75" t="s">
        <v>15</v>
      </c>
      <c r="I5" s="154"/>
      <c r="J5" s="155"/>
      <c r="K5" s="36"/>
      <c r="L5" s="16"/>
      <c r="M5" s="12"/>
      <c r="N5" s="12"/>
    </row>
    <row r="6" spans="2:15" ht="21.95" customHeight="1" x14ac:dyDescent="0.25">
      <c r="B6" s="76" t="s">
        <v>22</v>
      </c>
      <c r="C6" s="82"/>
      <c r="D6" s="159" t="s">
        <v>87</v>
      </c>
      <c r="E6" s="159"/>
      <c r="F6" s="159"/>
      <c r="G6" s="159"/>
      <c r="H6" s="159"/>
      <c r="I6" s="160"/>
      <c r="J6" s="161"/>
      <c r="K6" s="58"/>
      <c r="L6" s="16"/>
      <c r="M6" s="16"/>
    </row>
    <row r="7" spans="2:15" ht="21.95" customHeight="1" x14ac:dyDescent="0.25">
      <c r="B7" s="76" t="s">
        <v>28</v>
      </c>
      <c r="C7" s="83"/>
      <c r="D7" s="73" t="s">
        <v>19</v>
      </c>
      <c r="E7" s="156"/>
      <c r="F7" s="156"/>
      <c r="G7" s="156"/>
      <c r="H7" s="73" t="s">
        <v>16</v>
      </c>
      <c r="I7" s="157"/>
      <c r="J7" s="158"/>
      <c r="K7" s="57"/>
      <c r="L7" s="16"/>
      <c r="M7" s="12"/>
      <c r="N7" s="12"/>
    </row>
    <row r="8" spans="2:15" ht="22.15" customHeight="1" thickBot="1" x14ac:dyDescent="0.3">
      <c r="B8" s="84" t="s">
        <v>27</v>
      </c>
      <c r="C8" s="77"/>
      <c r="D8" s="151" t="s">
        <v>88</v>
      </c>
      <c r="E8" s="151"/>
      <c r="F8" s="152"/>
      <c r="G8" s="152"/>
      <c r="H8" s="152"/>
      <c r="I8" s="152"/>
      <c r="J8" s="153"/>
      <c r="K8" s="60"/>
      <c r="L8" s="16"/>
      <c r="M8" s="16"/>
    </row>
    <row r="9" spans="2:15" ht="9.9499999999999993" customHeight="1" thickBot="1" x14ac:dyDescent="0.3">
      <c r="B9" s="78"/>
      <c r="C9" s="78"/>
      <c r="D9" s="79"/>
      <c r="E9" s="79"/>
      <c r="F9" s="80"/>
      <c r="G9" s="78"/>
      <c r="H9" s="78"/>
      <c r="I9" s="78"/>
      <c r="J9" s="78"/>
      <c r="K9" s="16"/>
      <c r="L9" s="17"/>
      <c r="M9" s="16"/>
    </row>
    <row r="10" spans="2:15" ht="18.75" customHeight="1" thickBot="1" x14ac:dyDescent="0.3">
      <c r="B10" s="78"/>
      <c r="C10" s="78"/>
      <c r="D10" s="87" t="s">
        <v>17</v>
      </c>
      <c r="E10" s="141" t="s">
        <v>86</v>
      </c>
      <c r="F10" s="141"/>
      <c r="G10" s="141"/>
      <c r="H10" s="141"/>
      <c r="I10" s="85" t="s">
        <v>18</v>
      </c>
      <c r="J10" s="88"/>
      <c r="K10" s="16"/>
      <c r="L10" s="17"/>
      <c r="M10" s="16"/>
    </row>
    <row r="11" spans="2:15" ht="10.5" customHeight="1" x14ac:dyDescent="0.25">
      <c r="B11" s="138"/>
      <c r="C11" s="138"/>
      <c r="D11" s="138"/>
      <c r="E11" s="138"/>
      <c r="F11" s="138"/>
      <c r="G11" s="138"/>
      <c r="H11" s="138"/>
      <c r="I11" s="138"/>
      <c r="J11" s="138"/>
      <c r="K11" s="22"/>
      <c r="L11" s="21"/>
      <c r="M11" s="21"/>
      <c r="N11" s="21"/>
    </row>
    <row r="12" spans="2:15" ht="25.5" customHeight="1" x14ac:dyDescent="0.3">
      <c r="B12" s="130" t="s">
        <v>85</v>
      </c>
      <c r="C12" s="130"/>
      <c r="D12" s="130"/>
      <c r="E12" s="130"/>
      <c r="F12" s="130"/>
      <c r="G12" s="130"/>
      <c r="H12" s="130"/>
      <c r="I12" s="130"/>
      <c r="J12" s="53"/>
      <c r="K12" s="37"/>
      <c r="L12" s="23"/>
      <c r="M12" s="21"/>
      <c r="N12" s="38"/>
    </row>
    <row r="13" spans="2:15" ht="20.100000000000001" customHeight="1" x14ac:dyDescent="0.3">
      <c r="B13" s="139" t="s">
        <v>34</v>
      </c>
      <c r="C13" s="139"/>
      <c r="D13" s="139"/>
      <c r="E13" s="139"/>
      <c r="F13" s="63">
        <f ca="1">IF(MONTH(TODAY())&gt;6,YEAR(TODAY()) +1,YEAR(TODAY()))</f>
        <v>2026</v>
      </c>
      <c r="G13" s="140" t="s">
        <v>35</v>
      </c>
      <c r="H13" s="140"/>
      <c r="I13" s="140"/>
      <c r="J13" s="86"/>
      <c r="K13" s="52"/>
      <c r="L13" s="23"/>
      <c r="M13" s="21"/>
      <c r="N13" s="39">
        <v>46023</v>
      </c>
    </row>
    <row r="14" spans="2:15" ht="24.95" customHeight="1" thickBot="1" x14ac:dyDescent="0.35">
      <c r="B14" s="128" t="s">
        <v>36</v>
      </c>
      <c r="C14" s="128"/>
      <c r="D14" s="128"/>
      <c r="E14" s="64">
        <f ca="1">IF(MONTH(TODAY())&gt;6,YEAR(TODAY()) +1,YEAR(TODAY()))</f>
        <v>2026</v>
      </c>
      <c r="F14" s="129" t="str">
        <f>R24</f>
        <v>Musíte zadať dátum narodenia</v>
      </c>
      <c r="G14" s="129"/>
      <c r="H14" s="129"/>
      <c r="I14" s="129"/>
      <c r="J14" s="129"/>
      <c r="K14" s="24"/>
      <c r="L14" s="23"/>
      <c r="M14" s="70" t="s">
        <v>41</v>
      </c>
      <c r="N14" s="10">
        <f>DATEDIF(J13,N13,"y")</f>
        <v>126</v>
      </c>
    </row>
    <row r="15" spans="2:15" ht="18" customHeight="1" thickBot="1" x14ac:dyDescent="0.3">
      <c r="B15" s="131" t="s">
        <v>1</v>
      </c>
      <c r="C15" s="132"/>
      <c r="D15" s="133" t="s">
        <v>71</v>
      </c>
      <c r="E15" s="134"/>
      <c r="F15" s="134"/>
      <c r="G15" s="134"/>
      <c r="H15" s="135"/>
      <c r="I15" s="9" t="s">
        <v>72</v>
      </c>
      <c r="J15" s="9" t="s">
        <v>2</v>
      </c>
      <c r="K15" s="15"/>
      <c r="L15" s="10"/>
      <c r="M15" s="6" t="s">
        <v>42</v>
      </c>
      <c r="N15" s="69">
        <f>IF(J13=0,0,E14-YEAR(J13))</f>
        <v>0</v>
      </c>
    </row>
    <row r="16" spans="2:15" ht="18" customHeight="1" thickBot="1" x14ac:dyDescent="0.3">
      <c r="B16" s="100" t="s">
        <v>3</v>
      </c>
      <c r="C16" s="101"/>
      <c r="D16" s="101"/>
      <c r="E16" s="101"/>
      <c r="F16" s="101"/>
      <c r="G16" s="101"/>
      <c r="H16" s="101"/>
      <c r="I16" s="101"/>
      <c r="J16" s="102"/>
      <c r="K16" s="15"/>
      <c r="L16" s="10"/>
    </row>
    <row r="17" spans="2:20" ht="18" customHeight="1" x14ac:dyDescent="0.25">
      <c r="B17" s="116" t="s">
        <v>4</v>
      </c>
      <c r="C17" s="117"/>
      <c r="D17" s="113" t="s">
        <v>54</v>
      </c>
      <c r="E17" s="113"/>
      <c r="F17" s="113"/>
      <c r="G17" s="113"/>
      <c r="H17" s="113"/>
      <c r="I17" s="46">
        <v>40</v>
      </c>
      <c r="J17" s="47" t="str">
        <f>IF(K17=TRUE,"áno","")</f>
        <v/>
      </c>
      <c r="K17" s="29" t="b">
        <v>0</v>
      </c>
      <c r="L17" s="11"/>
      <c r="R17" s="2" t="e">
        <f>IF($N$14=62,INDEX($R$18:$R$22,MATCH($N$14,$N$18:$N$22,1),1),INDEX($R$18:$R$22,MATCH($N$15,$N$18:$N$22,1),1))</f>
        <v>#N/A</v>
      </c>
    </row>
    <row r="18" spans="2:20" ht="18" customHeight="1" x14ac:dyDescent="0.25">
      <c r="B18" s="89" t="s">
        <v>5</v>
      </c>
      <c r="C18" s="92"/>
      <c r="D18" s="90" t="s">
        <v>55</v>
      </c>
      <c r="E18" s="90"/>
      <c r="F18" s="90"/>
      <c r="G18" s="90"/>
      <c r="H18" s="90"/>
      <c r="I18" s="48">
        <v>20</v>
      </c>
      <c r="J18" s="49" t="str">
        <f>IF(K18=TRUE,"áno","")</f>
        <v/>
      </c>
      <c r="K18" s="29" t="b">
        <v>0</v>
      </c>
      <c r="N18" s="65">
        <v>3</v>
      </c>
      <c r="R18" s="2" t="s">
        <v>37</v>
      </c>
      <c r="T18" s="68"/>
    </row>
    <row r="19" spans="2:20" ht="18" customHeight="1" x14ac:dyDescent="0.25">
      <c r="B19" s="89" t="s">
        <v>25</v>
      </c>
      <c r="C19" s="92"/>
      <c r="D19" s="90" t="s">
        <v>23</v>
      </c>
      <c r="E19" s="90"/>
      <c r="F19" s="90"/>
      <c r="G19" s="90"/>
      <c r="H19" s="90"/>
      <c r="I19" s="48">
        <v>3</v>
      </c>
      <c r="J19" s="49" t="str">
        <f>IF(K19=TRUE,"áno","")</f>
        <v/>
      </c>
      <c r="K19" s="29" t="b">
        <v>0</v>
      </c>
      <c r="N19" s="65">
        <v>6</v>
      </c>
      <c r="R19" s="2" t="s">
        <v>38</v>
      </c>
    </row>
    <row r="20" spans="2:20" ht="18" customHeight="1" thickBot="1" x14ac:dyDescent="0.3">
      <c r="B20" s="142" t="s">
        <v>56</v>
      </c>
      <c r="C20" s="143"/>
      <c r="D20" s="144" t="s">
        <v>31</v>
      </c>
      <c r="E20" s="144"/>
      <c r="F20" s="144"/>
      <c r="G20" s="144"/>
      <c r="H20" s="144"/>
      <c r="I20" s="54"/>
      <c r="J20" s="55" t="str">
        <f>IF(K20=TRUE,"áno","")</f>
        <v/>
      </c>
      <c r="K20" s="29" t="b">
        <v>0</v>
      </c>
      <c r="N20" s="66">
        <v>15</v>
      </c>
      <c r="R20" s="2" t="s">
        <v>39</v>
      </c>
    </row>
    <row r="21" spans="2:20" ht="18" customHeight="1" thickBot="1" x14ac:dyDescent="0.3">
      <c r="B21" s="100" t="s">
        <v>6</v>
      </c>
      <c r="C21" s="101"/>
      <c r="D21" s="101"/>
      <c r="E21" s="101"/>
      <c r="F21" s="101"/>
      <c r="G21" s="101"/>
      <c r="H21" s="101"/>
      <c r="I21" s="101"/>
      <c r="J21" s="102"/>
      <c r="K21" s="30"/>
      <c r="M21" s="10"/>
      <c r="N21" s="66">
        <v>18</v>
      </c>
      <c r="R21" s="2" t="s">
        <v>43</v>
      </c>
    </row>
    <row r="22" spans="2:20" ht="18" customHeight="1" x14ac:dyDescent="0.25">
      <c r="B22" s="116" t="s">
        <v>20</v>
      </c>
      <c r="C22" s="116"/>
      <c r="D22" s="113" t="s">
        <v>57</v>
      </c>
      <c r="E22" s="113"/>
      <c r="F22" s="113"/>
      <c r="G22" s="113"/>
      <c r="H22" s="113"/>
      <c r="I22" s="33">
        <v>50</v>
      </c>
      <c r="J22" s="34" t="str">
        <f t="shared" ref="J22:J28" si="0">IF(K22=TRUE,"áno","")</f>
        <v/>
      </c>
      <c r="K22" s="29" t="b">
        <v>0</v>
      </c>
      <c r="M22" s="11"/>
      <c r="N22" s="67">
        <v>63</v>
      </c>
      <c r="R22" s="2" t="s">
        <v>40</v>
      </c>
    </row>
    <row r="23" spans="2:20" ht="18" customHeight="1" x14ac:dyDescent="0.25">
      <c r="B23" s="89" t="s">
        <v>58</v>
      </c>
      <c r="C23" s="89"/>
      <c r="D23" s="90" t="s">
        <v>59</v>
      </c>
      <c r="E23" s="90"/>
      <c r="F23" s="90"/>
      <c r="G23" s="90"/>
      <c r="H23" s="90"/>
      <c r="I23" s="25">
        <v>20</v>
      </c>
      <c r="J23" s="32" t="str">
        <f>IF(K23=TRUE,"áno","")</f>
        <v/>
      </c>
      <c r="K23" s="29" t="b">
        <v>0</v>
      </c>
      <c r="N23" s="66"/>
    </row>
    <row r="24" spans="2:20" ht="18" customHeight="1" x14ac:dyDescent="0.25">
      <c r="B24" s="89" t="s">
        <v>60</v>
      </c>
      <c r="C24" s="89"/>
      <c r="D24" s="90" t="s">
        <v>61</v>
      </c>
      <c r="E24" s="90"/>
      <c r="F24" s="90"/>
      <c r="G24" s="90"/>
      <c r="H24" s="90"/>
      <c r="I24" s="25">
        <v>10</v>
      </c>
      <c r="J24" s="32" t="str">
        <f t="shared" si="0"/>
        <v/>
      </c>
      <c r="K24" s="29" t="b">
        <v>0</v>
      </c>
      <c r="R24" s="2" t="str">
        <f>IF(J13=0,"Musíte zadať dátum narodenia",IF(N15&lt;N18,"Rybár musí mať najmenej 3 roky",R17))</f>
        <v>Musíte zadať dátum narodenia</v>
      </c>
    </row>
    <row r="25" spans="2:20" ht="18" customHeight="1" x14ac:dyDescent="0.25">
      <c r="B25" s="89" t="s">
        <v>62</v>
      </c>
      <c r="C25" s="89"/>
      <c r="D25" s="90" t="s">
        <v>65</v>
      </c>
      <c r="E25" s="90"/>
      <c r="F25" s="90"/>
      <c r="G25" s="90"/>
      <c r="H25" s="90"/>
      <c r="I25" s="25">
        <v>1</v>
      </c>
      <c r="J25" s="32" t="str">
        <f t="shared" si="0"/>
        <v/>
      </c>
      <c r="K25" s="29" t="b">
        <v>0</v>
      </c>
    </row>
    <row r="26" spans="2:20" ht="18" customHeight="1" x14ac:dyDescent="0.25">
      <c r="B26" s="89" t="s">
        <v>63</v>
      </c>
      <c r="C26" s="89"/>
      <c r="D26" s="91"/>
      <c r="E26" s="91"/>
      <c r="F26" s="91"/>
      <c r="G26" s="91"/>
      <c r="H26" s="91"/>
      <c r="I26" s="25">
        <v>5</v>
      </c>
      <c r="J26" s="32" t="str">
        <f t="shared" si="0"/>
        <v/>
      </c>
      <c r="K26" s="29" t="b">
        <v>0</v>
      </c>
    </row>
    <row r="27" spans="2:20" ht="18" customHeight="1" x14ac:dyDescent="0.25">
      <c r="B27" s="89" t="s">
        <v>64</v>
      </c>
      <c r="C27" s="89"/>
      <c r="D27" s="90" t="s">
        <v>65</v>
      </c>
      <c r="E27" s="90"/>
      <c r="F27" s="90"/>
      <c r="G27" s="90"/>
      <c r="H27" s="90"/>
      <c r="I27" s="25">
        <v>1</v>
      </c>
      <c r="J27" s="32" t="str">
        <f t="shared" si="0"/>
        <v/>
      </c>
      <c r="K27" s="29" t="b">
        <v>0</v>
      </c>
    </row>
    <row r="28" spans="2:20" ht="18" customHeight="1" x14ac:dyDescent="0.25">
      <c r="B28" s="89" t="s">
        <v>66</v>
      </c>
      <c r="C28" s="89"/>
      <c r="D28" s="90" t="s">
        <v>65</v>
      </c>
      <c r="E28" s="90"/>
      <c r="F28" s="90"/>
      <c r="G28" s="90"/>
      <c r="H28" s="90"/>
      <c r="I28" s="25">
        <v>1</v>
      </c>
      <c r="J28" s="32" t="str">
        <f t="shared" si="0"/>
        <v/>
      </c>
      <c r="K28" s="29" t="b">
        <v>0</v>
      </c>
    </row>
    <row r="29" spans="2:20" ht="18" customHeight="1" x14ac:dyDescent="0.25">
      <c r="B29" s="89" t="s">
        <v>67</v>
      </c>
      <c r="C29" s="89"/>
      <c r="D29" s="90" t="s">
        <v>68</v>
      </c>
      <c r="E29" s="90"/>
      <c r="F29" s="90"/>
      <c r="G29" s="90"/>
      <c r="H29" s="90"/>
      <c r="I29" s="25">
        <v>10</v>
      </c>
      <c r="J29" s="32" t="str">
        <f t="shared" ref="J29" si="1">IF(K29=TRUE,"áno","")</f>
        <v/>
      </c>
      <c r="K29" s="29" t="b">
        <v>0</v>
      </c>
    </row>
    <row r="30" spans="2:20" ht="18" customHeight="1" x14ac:dyDescent="0.25">
      <c r="B30" s="120" t="s">
        <v>69</v>
      </c>
      <c r="C30" s="121"/>
      <c r="D30" s="122" t="s">
        <v>73</v>
      </c>
      <c r="E30" s="122"/>
      <c r="F30" s="122"/>
      <c r="G30" s="122"/>
      <c r="H30" s="122"/>
      <c r="I30" s="26">
        <v>80</v>
      </c>
      <c r="J30" s="32" t="str">
        <f>IF(K30=TRUE,"áno","")</f>
        <v/>
      </c>
      <c r="K30" s="29" t="b">
        <v>0</v>
      </c>
    </row>
    <row r="31" spans="2:20" ht="18" customHeight="1" thickBot="1" x14ac:dyDescent="0.3">
      <c r="B31" s="123" t="s">
        <v>70</v>
      </c>
      <c r="C31" s="124"/>
      <c r="D31" s="125" t="s">
        <v>91</v>
      </c>
      <c r="E31" s="126"/>
      <c r="F31" s="126"/>
      <c r="G31" s="126"/>
      <c r="H31" s="127"/>
      <c r="I31" s="50">
        <v>40</v>
      </c>
      <c r="J31" s="51" t="str">
        <f>IF(K31=TRUE,"áno","")</f>
        <v/>
      </c>
      <c r="K31" s="29" t="b">
        <v>0</v>
      </c>
    </row>
    <row r="32" spans="2:20" ht="18" customHeight="1" thickBot="1" x14ac:dyDescent="0.3">
      <c r="B32" s="100" t="s">
        <v>7</v>
      </c>
      <c r="C32" s="101"/>
      <c r="D32" s="101"/>
      <c r="E32" s="101"/>
      <c r="F32" s="101"/>
      <c r="G32" s="101"/>
      <c r="H32" s="101"/>
      <c r="I32" s="101"/>
      <c r="J32" s="102"/>
      <c r="K32" s="30"/>
    </row>
    <row r="33" spans="2:13" ht="18" customHeight="1" thickBot="1" x14ac:dyDescent="0.3">
      <c r="B33" s="116" t="s">
        <v>8</v>
      </c>
      <c r="C33" s="116"/>
      <c r="D33" s="113" t="s">
        <v>57</v>
      </c>
      <c r="E33" s="113"/>
      <c r="F33" s="113"/>
      <c r="G33" s="113"/>
      <c r="H33" s="113"/>
      <c r="I33" s="33">
        <v>60</v>
      </c>
      <c r="J33" s="34" t="str">
        <f>IF(K33=TRUE,"áno","")</f>
        <v/>
      </c>
      <c r="K33" s="29" t="b">
        <v>0</v>
      </c>
    </row>
    <row r="34" spans="2:13" ht="18" hidden="1" customHeight="1" thickBot="1" x14ac:dyDescent="0.3">
      <c r="B34" s="114"/>
      <c r="C34" s="115"/>
      <c r="D34" s="148"/>
      <c r="E34" s="149"/>
      <c r="F34" s="149"/>
      <c r="G34" s="149"/>
      <c r="H34" s="150"/>
      <c r="I34" s="25"/>
      <c r="J34" s="32" t="str">
        <f t="shared" ref="J34:J46" si="2">IF(K34=TRUE,"áno","")</f>
        <v/>
      </c>
      <c r="K34" s="29" t="b">
        <v>0</v>
      </c>
    </row>
    <row r="35" spans="2:13" ht="18" customHeight="1" thickBot="1" x14ac:dyDescent="0.3">
      <c r="B35" s="116" t="s">
        <v>74</v>
      </c>
      <c r="C35" s="116"/>
      <c r="D35" s="113" t="s">
        <v>90</v>
      </c>
      <c r="E35" s="113"/>
      <c r="F35" s="113"/>
      <c r="G35" s="113"/>
      <c r="H35" s="113"/>
      <c r="I35" s="33">
        <v>50</v>
      </c>
      <c r="J35" s="34" t="str">
        <f>IF(K35=TRUE,"áno","")</f>
        <v/>
      </c>
      <c r="K35" s="29" t="b">
        <v>0</v>
      </c>
    </row>
    <row r="36" spans="2:13" ht="18" customHeight="1" thickBot="1" x14ac:dyDescent="0.3">
      <c r="B36" s="116" t="s">
        <v>74</v>
      </c>
      <c r="C36" s="116"/>
      <c r="D36" s="113" t="s">
        <v>75</v>
      </c>
      <c r="E36" s="113"/>
      <c r="F36" s="113"/>
      <c r="G36" s="113"/>
      <c r="H36" s="113"/>
      <c r="I36" s="33">
        <v>50</v>
      </c>
      <c r="J36" s="34" t="str">
        <f>IF(K36=TRUE,"áno","")</f>
        <v/>
      </c>
      <c r="K36" s="29" t="b">
        <v>0</v>
      </c>
    </row>
    <row r="37" spans="2:13" ht="18" hidden="1" customHeight="1" thickBot="1" x14ac:dyDescent="0.3">
      <c r="B37" s="118"/>
      <c r="C37" s="118"/>
      <c r="D37" s="119"/>
      <c r="E37" s="119"/>
      <c r="F37" s="119"/>
      <c r="G37" s="119"/>
      <c r="H37" s="119"/>
      <c r="I37" s="40"/>
      <c r="J37" s="41" t="str">
        <f t="shared" si="2"/>
        <v/>
      </c>
      <c r="K37" s="29" t="b">
        <v>0</v>
      </c>
    </row>
    <row r="38" spans="2:13" ht="18" customHeight="1" thickBot="1" x14ac:dyDescent="0.3">
      <c r="B38" s="116" t="s">
        <v>8</v>
      </c>
      <c r="C38" s="116"/>
      <c r="D38" s="113" t="s">
        <v>61</v>
      </c>
      <c r="E38" s="113"/>
      <c r="F38" s="113"/>
      <c r="G38" s="113"/>
      <c r="H38" s="113"/>
      <c r="I38" s="33">
        <v>14</v>
      </c>
      <c r="J38" s="34" t="str">
        <f>IF(K38=TRUE,"áno","")</f>
        <v/>
      </c>
      <c r="K38" s="29" t="b">
        <v>0</v>
      </c>
    </row>
    <row r="39" spans="2:13" ht="18" customHeight="1" thickBot="1" x14ac:dyDescent="0.3">
      <c r="B39" s="116" t="s">
        <v>8</v>
      </c>
      <c r="C39" s="116"/>
      <c r="D39" s="113" t="s">
        <v>76</v>
      </c>
      <c r="E39" s="113"/>
      <c r="F39" s="113"/>
      <c r="G39" s="113"/>
      <c r="H39" s="113"/>
      <c r="I39" s="33">
        <v>0</v>
      </c>
      <c r="J39" s="34" t="str">
        <f>IF(K39=TRUE,"áno","")</f>
        <v/>
      </c>
      <c r="K39" s="29" t="b">
        <v>0</v>
      </c>
    </row>
    <row r="40" spans="2:13" ht="18" customHeight="1" x14ac:dyDescent="0.25">
      <c r="B40" s="145" t="s">
        <v>9</v>
      </c>
      <c r="C40" s="146"/>
      <c r="D40" s="146"/>
      <c r="E40" s="146"/>
      <c r="F40" s="146"/>
      <c r="G40" s="146"/>
      <c r="H40" s="146"/>
      <c r="I40" s="146"/>
      <c r="J40" s="147"/>
      <c r="K40" s="30"/>
    </row>
    <row r="41" spans="2:13" ht="18" customHeight="1" x14ac:dyDescent="0.25">
      <c r="B41" s="99" t="s">
        <v>77</v>
      </c>
      <c r="C41" s="89"/>
      <c r="D41" s="90" t="s">
        <v>89</v>
      </c>
      <c r="E41" s="90"/>
      <c r="F41" s="90"/>
      <c r="G41" s="90"/>
      <c r="H41" s="90"/>
      <c r="I41" s="25">
        <v>40</v>
      </c>
      <c r="J41" s="42" t="str">
        <f>IF(AND(K41=TRUE,OR(J33&lt;&gt;"", J35&lt;&gt;"", J36&lt;&gt;"", J38&lt;&gt;"")),"áno",IF(K41=TRUE,"neumožnené",""))</f>
        <v/>
      </c>
      <c r="K41" s="29" t="b">
        <v>0</v>
      </c>
    </row>
    <row r="42" spans="2:13" ht="18" hidden="1" customHeight="1" x14ac:dyDescent="0.25">
      <c r="B42" s="99"/>
      <c r="C42" s="89"/>
      <c r="D42" s="90"/>
      <c r="E42" s="90"/>
      <c r="F42" s="90"/>
      <c r="G42" s="90"/>
      <c r="H42" s="90"/>
      <c r="I42" s="25"/>
      <c r="J42" s="42" t="str">
        <f t="shared" si="2"/>
        <v/>
      </c>
      <c r="K42" s="29" t="b">
        <v>0</v>
      </c>
    </row>
    <row r="43" spans="2:13" ht="18" hidden="1" customHeight="1" x14ac:dyDescent="0.25">
      <c r="B43" s="99"/>
      <c r="C43" s="89"/>
      <c r="D43" s="90"/>
      <c r="E43" s="90"/>
      <c r="F43" s="90"/>
      <c r="G43" s="90"/>
      <c r="H43" s="90"/>
      <c r="I43" s="25"/>
      <c r="J43" s="42" t="str">
        <f t="shared" si="2"/>
        <v/>
      </c>
      <c r="K43" s="29" t="b">
        <v>0</v>
      </c>
    </row>
    <row r="44" spans="2:13" ht="18" customHeight="1" thickBot="1" x14ac:dyDescent="0.3">
      <c r="B44" s="93" t="s">
        <v>78</v>
      </c>
      <c r="C44" s="94"/>
      <c r="D44" s="95" t="s">
        <v>79</v>
      </c>
      <c r="E44" s="95"/>
      <c r="F44" s="95"/>
      <c r="G44" s="95"/>
      <c r="H44" s="95"/>
      <c r="I44" s="43">
        <v>50</v>
      </c>
      <c r="J44" s="44" t="str">
        <f t="shared" ref="J44" si="3">IF(K44=TRUE,"áno","")</f>
        <v/>
      </c>
      <c r="K44" s="29" t="b">
        <v>0</v>
      </c>
    </row>
    <row r="45" spans="2:13" ht="18" customHeight="1" thickBot="1" x14ac:dyDescent="0.3">
      <c r="B45" s="93" t="s">
        <v>78</v>
      </c>
      <c r="C45" s="94"/>
      <c r="D45" s="95" t="s">
        <v>80</v>
      </c>
      <c r="E45" s="95"/>
      <c r="F45" s="95"/>
      <c r="G45" s="95"/>
      <c r="H45" s="95"/>
      <c r="I45" s="43">
        <v>15</v>
      </c>
      <c r="J45" s="44" t="str">
        <f>IF(AND(K45=TRUE,OR(J39&lt;&gt;"")),"áno",IF(K45=TRUE,"neumožnené",""))</f>
        <v/>
      </c>
      <c r="K45" s="29" t="b">
        <v>0</v>
      </c>
    </row>
    <row r="46" spans="2:13" ht="18" hidden="1" customHeight="1" thickBot="1" x14ac:dyDescent="0.3">
      <c r="B46" s="114" t="s">
        <v>10</v>
      </c>
      <c r="C46" s="115"/>
      <c r="D46" s="110"/>
      <c r="E46" s="111"/>
      <c r="F46" s="111"/>
      <c r="G46" s="111"/>
      <c r="H46" s="112"/>
      <c r="I46" s="27"/>
      <c r="J46" s="35" t="str">
        <f t="shared" si="2"/>
        <v/>
      </c>
      <c r="K46" s="29" t="b">
        <v>0</v>
      </c>
    </row>
    <row r="47" spans="2:13" ht="18" customHeight="1" thickBot="1" x14ac:dyDescent="0.3">
      <c r="B47" s="100" t="s">
        <v>11</v>
      </c>
      <c r="C47" s="101"/>
      <c r="D47" s="101"/>
      <c r="E47" s="101"/>
      <c r="F47" s="101"/>
      <c r="G47" s="101"/>
      <c r="H47" s="101"/>
      <c r="I47" s="101"/>
      <c r="J47" s="102"/>
      <c r="K47" s="31"/>
    </row>
    <row r="48" spans="2:13" ht="18" customHeight="1" x14ac:dyDescent="0.25">
      <c r="B48" s="116" t="s">
        <v>12</v>
      </c>
      <c r="C48" s="117"/>
      <c r="D48" s="113" t="s">
        <v>57</v>
      </c>
      <c r="E48" s="113"/>
      <c r="F48" s="113"/>
      <c r="G48" s="113"/>
      <c r="H48" s="113"/>
      <c r="I48" s="46">
        <v>75</v>
      </c>
      <c r="J48" s="47" t="str">
        <f>IF(AND(K48=TRUE,J33&lt;&gt;""),"áno",IF(K48=TRUE,"neumožnené",""))</f>
        <v/>
      </c>
      <c r="K48" s="29" t="b">
        <v>0</v>
      </c>
      <c r="M48" s="45"/>
    </row>
    <row r="49" spans="2:13" ht="18" hidden="1" customHeight="1" x14ac:dyDescent="0.25">
      <c r="B49" s="89"/>
      <c r="C49" s="89"/>
      <c r="D49" s="90"/>
      <c r="E49" s="90"/>
      <c r="F49" s="90"/>
      <c r="G49" s="90"/>
      <c r="H49" s="90"/>
      <c r="I49" s="48"/>
      <c r="J49" s="49" t="str">
        <f>IF(AND(K49=TRUE,J34&lt;&gt;""),"áno",IF(K49=TRUE,"neumožnené",""))</f>
        <v/>
      </c>
      <c r="K49" s="29" t="b">
        <v>0</v>
      </c>
    </row>
    <row r="50" spans="2:13" ht="18" customHeight="1" x14ac:dyDescent="0.25">
      <c r="B50" s="89" t="s">
        <v>12</v>
      </c>
      <c r="C50" s="89"/>
      <c r="D50" s="90" t="s">
        <v>32</v>
      </c>
      <c r="E50" s="90"/>
      <c r="F50" s="90"/>
      <c r="G50" s="90"/>
      <c r="H50" s="90"/>
      <c r="I50" s="48">
        <v>15</v>
      </c>
      <c r="J50" s="49" t="str">
        <f>IF(AND(K50=TRUE,OR(J38&lt;&gt;"")),"áno",IF(K50=TRUE,"neumožnené",""))</f>
        <v/>
      </c>
      <c r="K50" s="29" t="b">
        <v>0</v>
      </c>
    </row>
    <row r="51" spans="2:13" ht="18" hidden="1" customHeight="1" thickBot="1" x14ac:dyDescent="0.3">
      <c r="B51" s="89" t="s">
        <v>26</v>
      </c>
      <c r="C51" s="89"/>
      <c r="D51" s="90" t="s">
        <v>32</v>
      </c>
      <c r="E51" s="90"/>
      <c r="F51" s="90"/>
      <c r="G51" s="90"/>
      <c r="H51" s="90"/>
      <c r="I51" s="48"/>
      <c r="J51" s="49" t="str">
        <f>IF(AND(K51=TRUE,OR(J37&lt;&gt;"",J36&lt;&gt;"")),"áno",IF(K51=TRUE,"neumožnené",""))</f>
        <v/>
      </c>
      <c r="K51" s="29" t="b">
        <v>0</v>
      </c>
      <c r="M51" s="2"/>
    </row>
    <row r="52" spans="2:13" ht="18" customHeight="1" thickBot="1" x14ac:dyDescent="0.3">
      <c r="B52" s="96" t="s">
        <v>12</v>
      </c>
      <c r="C52" s="97"/>
      <c r="D52" s="98" t="s">
        <v>33</v>
      </c>
      <c r="E52" s="98"/>
      <c r="F52" s="98"/>
      <c r="G52" s="98"/>
      <c r="H52" s="98"/>
      <c r="I52" s="54">
        <v>1</v>
      </c>
      <c r="J52" s="49" t="str">
        <f>IF(AND(K52=TRUE,OR(J39&lt;&gt;"")),"áno",IF(K52=TRUE,"neumožnené",""))</f>
        <v/>
      </c>
      <c r="K52" s="29" t="b">
        <v>0</v>
      </c>
    </row>
    <row r="53" spans="2:13" ht="18" customHeight="1" thickBot="1" x14ac:dyDescent="0.3">
      <c r="B53" s="100" t="s">
        <v>13</v>
      </c>
      <c r="C53" s="101"/>
      <c r="D53" s="101"/>
      <c r="E53" s="101"/>
      <c r="F53" s="101"/>
      <c r="G53" s="101"/>
      <c r="H53" s="101"/>
      <c r="I53" s="101"/>
      <c r="J53" s="102"/>
      <c r="K53" s="30"/>
    </row>
    <row r="54" spans="2:13" ht="18" customHeight="1" thickBot="1" x14ac:dyDescent="0.3">
      <c r="B54" s="103" t="s">
        <v>14</v>
      </c>
      <c r="C54" s="104"/>
      <c r="D54" s="105" t="s">
        <v>24</v>
      </c>
      <c r="E54" s="105"/>
      <c r="F54" s="105"/>
      <c r="G54" s="105"/>
      <c r="H54" s="105"/>
      <c r="I54" s="61">
        <v>70</v>
      </c>
      <c r="J54" s="62" t="str">
        <f>IF(K54=TRUE,"áno","")</f>
        <v/>
      </c>
      <c r="K54" s="29" t="b">
        <v>0</v>
      </c>
    </row>
    <row r="55" spans="2:13" ht="18" customHeight="1" thickBot="1" x14ac:dyDescent="0.3">
      <c r="B55" s="108" t="s">
        <v>81</v>
      </c>
      <c r="C55" s="109"/>
      <c r="D55" s="105" t="s">
        <v>82</v>
      </c>
      <c r="E55" s="105"/>
      <c r="F55" s="105"/>
      <c r="G55" s="105"/>
      <c r="H55" s="105"/>
      <c r="I55" s="61">
        <v>5</v>
      </c>
      <c r="J55" s="62" t="str">
        <f>IF(K55=TRUE,"áno","")</f>
        <v/>
      </c>
      <c r="K55" s="29" t="b">
        <v>0</v>
      </c>
    </row>
    <row r="56" spans="2:13" ht="27.95" customHeight="1" thickBot="1" x14ac:dyDescent="0.3">
      <c r="B56" s="12"/>
      <c r="C56" s="12"/>
      <c r="D56" s="13"/>
      <c r="E56" s="13"/>
      <c r="F56" s="14"/>
      <c r="G56" s="106" t="s">
        <v>21</v>
      </c>
      <c r="H56" s="107"/>
      <c r="I56" s="107"/>
      <c r="J56" s="56">
        <f>SUMIF(J17:J55,J15,I17:I55)</f>
        <v>0</v>
      </c>
      <c r="K56" s="59"/>
      <c r="L56" s="12"/>
    </row>
    <row r="57" spans="2:13" ht="20.100000000000001" customHeight="1" thickTop="1" x14ac:dyDescent="0.25">
      <c r="B57" s="18"/>
      <c r="C57" s="18"/>
    </row>
    <row r="58" spans="2:13" ht="20.100000000000001" customHeight="1" x14ac:dyDescent="0.25">
      <c r="B58" s="18"/>
      <c r="C58" s="18"/>
    </row>
    <row r="59" spans="2:13" ht="20.100000000000001" customHeight="1" x14ac:dyDescent="0.25">
      <c r="B59" s="18"/>
      <c r="C59" s="18"/>
    </row>
    <row r="60" spans="2:13" ht="20.100000000000001" customHeight="1" x14ac:dyDescent="0.25">
      <c r="B60" s="18"/>
      <c r="C60" s="18"/>
    </row>
    <row r="61" spans="2:13" ht="20.100000000000001" customHeight="1" x14ac:dyDescent="0.25">
      <c r="B61" s="18"/>
      <c r="C61" s="18"/>
    </row>
  </sheetData>
  <sheetProtection password="CADF" sheet="1" objects="1" scenarios="1" selectLockedCells="1"/>
  <customSheetViews>
    <customSheetView guid="{63379D32-D499-47D2-8303-4CB38EB41C6F}" showPageBreaks="1" fitToPage="1">
      <selection activeCell="L18" sqref="L18"/>
      <pageMargins left="0.2361111111111111" right="0.2361111111111111" top="0.15763888888888888" bottom="0.15763888888888888" header="0.51180555555555551" footer="0.51180555555555551"/>
      <printOptions horizontalCentered="1" verticalCentered="1"/>
      <pageSetup paperSize="9" scale="65" firstPageNumber="0" orientation="portrait" horizontalDpi="300" verticalDpi="300" r:id="rId1"/>
      <headerFooter alignWithMargins="0"/>
    </customSheetView>
  </customSheetViews>
  <mergeCells count="94">
    <mergeCell ref="D34:H34"/>
    <mergeCell ref="B34:C34"/>
    <mergeCell ref="B38:C38"/>
    <mergeCell ref="D38:H38"/>
    <mergeCell ref="D39:H39"/>
    <mergeCell ref="B35:C35"/>
    <mergeCell ref="D35:H35"/>
    <mergeCell ref="B29:C29"/>
    <mergeCell ref="D29:H29"/>
    <mergeCell ref="B28:C28"/>
    <mergeCell ref="D28:H28"/>
    <mergeCell ref="B16:J16"/>
    <mergeCell ref="B21:J21"/>
    <mergeCell ref="D18:H18"/>
    <mergeCell ref="B22:C22"/>
    <mergeCell ref="D22:H22"/>
    <mergeCell ref="B24:C24"/>
    <mergeCell ref="D24:H24"/>
    <mergeCell ref="B18:C18"/>
    <mergeCell ref="B20:C20"/>
    <mergeCell ref="D20:H20"/>
    <mergeCell ref="B27:C27"/>
    <mergeCell ref="D27:H27"/>
    <mergeCell ref="B2:J2"/>
    <mergeCell ref="B3:J3"/>
    <mergeCell ref="B11:J11"/>
    <mergeCell ref="B13:E13"/>
    <mergeCell ref="G13:I13"/>
    <mergeCell ref="E10:H10"/>
    <mergeCell ref="D8:E8"/>
    <mergeCell ref="F8:J8"/>
    <mergeCell ref="E5:G5"/>
    <mergeCell ref="I5:J5"/>
    <mergeCell ref="E7:G7"/>
    <mergeCell ref="I7:J7"/>
    <mergeCell ref="D6:H6"/>
    <mergeCell ref="I6:J6"/>
    <mergeCell ref="B14:D14"/>
    <mergeCell ref="F14:J14"/>
    <mergeCell ref="B12:I12"/>
    <mergeCell ref="B17:C17"/>
    <mergeCell ref="D17:H17"/>
    <mergeCell ref="B15:C15"/>
    <mergeCell ref="D15:H15"/>
    <mergeCell ref="B30:C30"/>
    <mergeCell ref="D30:H30"/>
    <mergeCell ref="B33:C33"/>
    <mergeCell ref="B31:C31"/>
    <mergeCell ref="D31:H31"/>
    <mergeCell ref="D33:H33"/>
    <mergeCell ref="B32:J32"/>
    <mergeCell ref="D36:H36"/>
    <mergeCell ref="B37:C37"/>
    <mergeCell ref="D37:H37"/>
    <mergeCell ref="D43:H43"/>
    <mergeCell ref="B45:C45"/>
    <mergeCell ref="B39:C39"/>
    <mergeCell ref="B41:C41"/>
    <mergeCell ref="D41:H41"/>
    <mergeCell ref="B36:C36"/>
    <mergeCell ref="B43:C43"/>
    <mergeCell ref="B40:J40"/>
    <mergeCell ref="G56:I56"/>
    <mergeCell ref="B55:C55"/>
    <mergeCell ref="D55:H55"/>
    <mergeCell ref="B50:C50"/>
    <mergeCell ref="B51:C51"/>
    <mergeCell ref="B53:J53"/>
    <mergeCell ref="B54:C54"/>
    <mergeCell ref="D54:H54"/>
    <mergeCell ref="D50:H50"/>
    <mergeCell ref="D51:H51"/>
    <mergeCell ref="D42:H42"/>
    <mergeCell ref="B44:C44"/>
    <mergeCell ref="D44:H44"/>
    <mergeCell ref="B52:C52"/>
    <mergeCell ref="D52:H52"/>
    <mergeCell ref="D45:H45"/>
    <mergeCell ref="B42:C42"/>
    <mergeCell ref="B49:C49"/>
    <mergeCell ref="D49:H49"/>
    <mergeCell ref="B47:J47"/>
    <mergeCell ref="D46:H46"/>
    <mergeCell ref="D48:H48"/>
    <mergeCell ref="B46:C46"/>
    <mergeCell ref="B48:C48"/>
    <mergeCell ref="B25:C25"/>
    <mergeCell ref="D25:H25"/>
    <mergeCell ref="B26:C26"/>
    <mergeCell ref="D26:H26"/>
    <mergeCell ref="B19:C19"/>
    <mergeCell ref="D19:H19"/>
    <mergeCell ref="B23:C23"/>
    <mergeCell ref="D23:H23"/>
  </mergeCells>
  <phoneticPr fontId="0" type="noConversion"/>
  <conditionalFormatting sqref="D41:D43 D17:D20 D33:D34 D27 D55 D48:D52 D37 D22:D25 D30:D31 D45:D46">
    <cfRule type="expression" dxfId="20" priority="26" stopIfTrue="1">
      <formula>AND(COUNTIF($D$18:$H$18,D17)+COUNTIF($D$17:$F$17,D17)+COUNTIF($H$17:$H$17,D17)+COUNTIF($K$17:$K$18,D17)&gt;1,NOT(ISBLANK(D17)))</formula>
    </cfRule>
    <cfRule type="expression" dxfId="19" priority="27" stopIfTrue="1">
      <formula>AND(COUNTIF($D$18:$H$18,D17)+COUNTIF($D$17:$F$17,D17)+COUNTIF($H$17:$H$17,D17)+COUNTIF($K$17:$K$18,D17)&gt;1,NOT(ISBLANK(D17)))</formula>
    </cfRule>
  </conditionalFormatting>
  <conditionalFormatting sqref="D26">
    <cfRule type="expression" dxfId="18" priority="28" stopIfTrue="1">
      <formula>AND(COUNTIF($D$26:$D$26,D26)&gt;1,NOT(ISBLANK(D26)))</formula>
    </cfRule>
  </conditionalFormatting>
  <conditionalFormatting sqref="D93">
    <cfRule type="expression" dxfId="17" priority="29" stopIfTrue="1">
      <formula>AND(COUNTIF($D$50:$D$50,D93)+COUNTIF($D$93:$D$93,D93)&gt;1,NOT(ISBLANK(D93)))</formula>
    </cfRule>
  </conditionalFormatting>
  <conditionalFormatting sqref="J56">
    <cfRule type="cellIs" dxfId="16" priority="23" operator="equal">
      <formula>0</formula>
    </cfRule>
  </conditionalFormatting>
  <conditionalFormatting sqref="D29">
    <cfRule type="expression" dxfId="15" priority="17" stopIfTrue="1">
      <formula>AND(COUNTIF($D$18:$H$18,D29)+COUNTIF($D$17:$F$17,D29)+COUNTIF($H$17:$H$17,D29)+COUNTIF($K$17:$K$18,D29)&gt;1,NOT(ISBLANK(D29)))</formula>
    </cfRule>
    <cfRule type="expression" dxfId="14" priority="18" stopIfTrue="1">
      <formula>AND(COUNTIF($D$18:$H$18,D29)+COUNTIF($D$17:$F$17,D29)+COUNTIF($H$17:$H$17,D29)+COUNTIF($K$17:$K$18,D29)&gt;1,NOT(ISBLANK(D29)))</formula>
    </cfRule>
  </conditionalFormatting>
  <conditionalFormatting sqref="D35">
    <cfRule type="expression" dxfId="13" priority="13" stopIfTrue="1">
      <formula>AND(COUNTIF($D$18:$H$18,D35)+COUNTIF($D$17:$F$17,D35)+COUNTIF($H$17:$H$17,D35)+COUNTIF($K$17:$K$18,D35)&gt;1,NOT(ISBLANK(D35)))</formula>
    </cfRule>
    <cfRule type="expression" dxfId="12" priority="14" stopIfTrue="1">
      <formula>AND(COUNTIF($D$18:$H$18,D35)+COUNTIF($D$17:$F$17,D35)+COUNTIF($H$17:$H$17,D35)+COUNTIF($K$17:$K$18,D35)&gt;1,NOT(ISBLANK(D35)))</formula>
    </cfRule>
  </conditionalFormatting>
  <conditionalFormatting sqref="D28">
    <cfRule type="expression" dxfId="11" priority="15" stopIfTrue="1">
      <formula>AND(COUNTIF($D$18:$H$18,D28)+COUNTIF($D$17:$F$17,D28)+COUNTIF($H$17:$H$17,D28)+COUNTIF($K$17:$K$18,D28)&gt;1,NOT(ISBLANK(D28)))</formula>
    </cfRule>
    <cfRule type="expression" dxfId="10" priority="16" stopIfTrue="1">
      <formula>AND(COUNTIF($D$18:$H$18,D28)+COUNTIF($D$17:$F$17,D28)+COUNTIF($H$17:$H$17,D28)+COUNTIF($K$17:$K$18,D28)&gt;1,NOT(ISBLANK(D28)))</formula>
    </cfRule>
  </conditionalFormatting>
  <conditionalFormatting sqref="D36">
    <cfRule type="expression" dxfId="9" priority="11" stopIfTrue="1">
      <formula>AND(COUNTIF($D$18:$H$18,D36)+COUNTIF($D$17:$F$17,D36)+COUNTIF($H$17:$H$17,D36)+COUNTIF($K$17:$K$18,D36)&gt;1,NOT(ISBLANK(D36)))</formula>
    </cfRule>
    <cfRule type="expression" dxfId="8" priority="12" stopIfTrue="1">
      <formula>AND(COUNTIF($D$18:$H$18,D36)+COUNTIF($D$17:$F$17,D36)+COUNTIF($H$17:$H$17,D36)+COUNTIF($K$17:$K$18,D36)&gt;1,NOT(ISBLANK(D36)))</formula>
    </cfRule>
  </conditionalFormatting>
  <conditionalFormatting sqref="D38">
    <cfRule type="expression" dxfId="7" priority="7" stopIfTrue="1">
      <formula>AND(COUNTIF($D$18:$H$18,D38)+COUNTIF($D$17:$F$17,D38)+COUNTIF($H$17:$H$17,D38)+COUNTIF($K$17:$K$18,D38)&gt;1,NOT(ISBLANK(D38)))</formula>
    </cfRule>
    <cfRule type="expression" dxfId="6" priority="8" stopIfTrue="1">
      <formula>AND(COUNTIF($D$18:$H$18,D38)+COUNTIF($D$17:$F$17,D38)+COUNTIF($H$17:$H$17,D38)+COUNTIF($K$17:$K$18,D38)&gt;1,NOT(ISBLANK(D38)))</formula>
    </cfRule>
  </conditionalFormatting>
  <conditionalFormatting sqref="D39">
    <cfRule type="expression" dxfId="5" priority="5" stopIfTrue="1">
      <formula>AND(COUNTIF($D$18:$H$18,D39)+COUNTIF($D$17:$F$17,D39)+COUNTIF($H$17:$H$17,D39)+COUNTIF($K$17:$K$18,D39)&gt;1,NOT(ISBLANK(D39)))</formula>
    </cfRule>
    <cfRule type="expression" dxfId="4" priority="6" stopIfTrue="1">
      <formula>AND(COUNTIF($D$18:$H$18,D39)+COUNTIF($D$17:$F$17,D39)+COUNTIF($H$17:$H$17,D39)+COUNTIF($K$17:$K$18,D39)&gt;1,NOT(ISBLANK(D39)))</formula>
    </cfRule>
  </conditionalFormatting>
  <conditionalFormatting sqref="D44">
    <cfRule type="expression" dxfId="3" priority="3" stopIfTrue="1">
      <formula>AND(COUNTIF($D$18:$H$18,D44)+COUNTIF($D$17:$F$17,D44)+COUNTIF($H$17:$H$17,D44)+COUNTIF($K$17:$K$18,D44)&gt;1,NOT(ISBLANK(D44)))</formula>
    </cfRule>
    <cfRule type="expression" dxfId="2" priority="4" stopIfTrue="1">
      <formula>AND(COUNTIF($D$18:$H$18,D44)+COUNTIF($D$17:$F$17,D44)+COUNTIF($H$17:$H$17,D44)+COUNTIF($K$17:$K$18,D44)&gt;1,NOT(ISBLANK(D44)))</formula>
    </cfRule>
  </conditionalFormatting>
  <conditionalFormatting sqref="D54">
    <cfRule type="expression" dxfId="1" priority="1" stopIfTrue="1">
      <formula>AND(COUNTIF($D$18:$H$18,D54)+COUNTIF($D$17:$F$17,D54)+COUNTIF($H$17:$H$17,D54)+COUNTIF($K$17:$K$18,D54)&gt;1,NOT(ISBLANK(D54)))</formula>
    </cfRule>
    <cfRule type="expression" dxfId="0" priority="2" stopIfTrue="1">
      <formula>AND(COUNTIF($D$18:$H$18,D54)+COUNTIF($D$17:$F$17,D54)+COUNTIF($H$17:$H$17,D54)+COUNTIF($K$17:$K$18,D54)&gt;1,NOT(ISBLANK(D54)))</formula>
    </cfRule>
  </conditionalFormatting>
  <dataValidations disablePrompts="1" count="2">
    <dataValidation type="date" operator="greaterThanOrEqual" allowBlank="1" showErrorMessage="1" error="zadaj platný dátum" sqref="I6 K8">
      <formula1>16438</formula1>
    </dataValidation>
    <dataValidation type="list" allowBlank="1" showInputMessage="1" showErrorMessage="1" sqref="C6">
      <formula1>nar</formula1>
    </dataValidation>
  </dataValidations>
  <printOptions horizontalCentered="1" verticalCentered="1"/>
  <pageMargins left="0.43307086614173229" right="0.23622047244094491" top="0.15748031496062992" bottom="0.15748031496062992" header="0.31496062992125984" footer="0.51181102362204722"/>
  <pageSetup paperSize="9" scale="75" firstPageNumber="0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16</xdr:row>
                    <xdr:rowOff>9525</xdr:rowOff>
                  </from>
                  <to>
                    <xdr:col>11</xdr:col>
                    <xdr:colOff>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17</xdr:row>
                    <xdr:rowOff>9525</xdr:rowOff>
                  </from>
                  <to>
                    <xdr:col>11</xdr:col>
                    <xdr:colOff>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21</xdr:row>
                    <xdr:rowOff>9525</xdr:rowOff>
                  </from>
                  <to>
                    <xdr:col>11</xdr:col>
                    <xdr:colOff>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23</xdr:row>
                    <xdr:rowOff>9525</xdr:rowOff>
                  </from>
                  <to>
                    <xdr:col>11</xdr:col>
                    <xdr:colOff>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22</xdr:row>
                    <xdr:rowOff>9525</xdr:rowOff>
                  </from>
                  <to>
                    <xdr:col>11</xdr:col>
                    <xdr:colOff>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24</xdr:row>
                    <xdr:rowOff>9525</xdr:rowOff>
                  </from>
                  <to>
                    <xdr:col>11</xdr:col>
                    <xdr:colOff>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25</xdr:row>
                    <xdr:rowOff>9525</xdr:rowOff>
                  </from>
                  <to>
                    <xdr:col>11</xdr:col>
                    <xdr:colOff>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26</xdr:row>
                    <xdr:rowOff>9525</xdr:rowOff>
                  </from>
                  <to>
                    <xdr:col>11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33</xdr:row>
                    <xdr:rowOff>0</xdr:rowOff>
                  </from>
                  <to>
                    <xdr:col>11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34</xdr:row>
                    <xdr:rowOff>9525</xdr:rowOff>
                  </from>
                  <to>
                    <xdr:col>11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35</xdr:row>
                    <xdr:rowOff>9525</xdr:rowOff>
                  </from>
                  <to>
                    <xdr:col>11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36</xdr:row>
                    <xdr:rowOff>0</xdr:rowOff>
                  </from>
                  <to>
                    <xdr:col>11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40</xdr:row>
                    <xdr:rowOff>9525</xdr:rowOff>
                  </from>
                  <to>
                    <xdr:col>11</xdr:col>
                    <xdr:colOff>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41</xdr:row>
                    <xdr:rowOff>0</xdr:rowOff>
                  </from>
                  <to>
                    <xdr:col>11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41</xdr:row>
                    <xdr:rowOff>0</xdr:rowOff>
                  </from>
                  <to>
                    <xdr:col>11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44</xdr:row>
                    <xdr:rowOff>9525</xdr:rowOff>
                  </from>
                  <to>
                    <xdr:col>11</xdr:col>
                    <xdr:colOff>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47</xdr:row>
                    <xdr:rowOff>9525</xdr:rowOff>
                  </from>
                  <to>
                    <xdr:col>11</xdr:col>
                    <xdr:colOff>0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48</xdr:row>
                    <xdr:rowOff>0</xdr:rowOff>
                  </from>
                  <to>
                    <xdr:col>11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49</xdr:row>
                    <xdr:rowOff>9525</xdr:rowOff>
                  </from>
                  <to>
                    <xdr:col>11</xdr:col>
                    <xdr:colOff>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50</xdr:row>
                    <xdr:rowOff>0</xdr:rowOff>
                  </from>
                  <to>
                    <xdr:col>11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30">
              <controlPr defaultSize="0" print="0" autoFill="0" autoLine="0" autoPict="0" altText=" vybrať">
                <anchor moveWithCells="1" sizeWithCells="1">
                  <from>
                    <xdr:col>10</xdr:col>
                    <xdr:colOff>104775</xdr:colOff>
                    <xdr:row>54</xdr:row>
                    <xdr:rowOff>19050</xdr:rowOff>
                  </from>
                  <to>
                    <xdr:col>10</xdr:col>
                    <xdr:colOff>685800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32</xdr:row>
                    <xdr:rowOff>9525</xdr:rowOff>
                  </from>
                  <to>
                    <xdr:col>11</xdr:col>
                    <xdr:colOff>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29</xdr:row>
                    <xdr:rowOff>9525</xdr:rowOff>
                  </from>
                  <to>
                    <xdr:col>11</xdr:col>
                    <xdr:colOff>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8" name="Check Box 37">
              <controlPr defaultSize="0" autoFill="0" autoLine="0" autoPict="0" altText="vybrať">
                <anchor moveWithCells="1">
                  <from>
                    <xdr:col>10</xdr:col>
                    <xdr:colOff>133350</xdr:colOff>
                    <xdr:row>30</xdr:row>
                    <xdr:rowOff>0</xdr:rowOff>
                  </from>
                  <to>
                    <xdr:col>10</xdr:col>
                    <xdr:colOff>704850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 altText="vybrať">
                <anchor moveWithCells="1">
                  <from>
                    <xdr:col>10</xdr:col>
                    <xdr:colOff>142875</xdr:colOff>
                    <xdr:row>18</xdr:row>
                    <xdr:rowOff>28575</xdr:rowOff>
                  </from>
                  <to>
                    <xdr:col>10</xdr:col>
                    <xdr:colOff>704850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10</xdr:col>
                    <xdr:colOff>152400</xdr:colOff>
                    <xdr:row>19</xdr:row>
                    <xdr:rowOff>9525</xdr:rowOff>
                  </from>
                  <to>
                    <xdr:col>11</xdr:col>
                    <xdr:colOff>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10</xdr:col>
                    <xdr:colOff>133350</xdr:colOff>
                    <xdr:row>51</xdr:row>
                    <xdr:rowOff>9525</xdr:rowOff>
                  </from>
                  <to>
                    <xdr:col>10</xdr:col>
                    <xdr:colOff>657225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9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28</xdr:row>
                    <xdr:rowOff>9525</xdr:rowOff>
                  </from>
                  <to>
                    <xdr:col>11</xdr:col>
                    <xdr:colOff>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27</xdr:row>
                    <xdr:rowOff>9525</xdr:rowOff>
                  </from>
                  <to>
                    <xdr:col>11</xdr:col>
                    <xdr:colOff>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34</xdr:row>
                    <xdr:rowOff>9525</xdr:rowOff>
                  </from>
                  <to>
                    <xdr:col>11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12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35</xdr:row>
                    <xdr:rowOff>9525</xdr:rowOff>
                  </from>
                  <to>
                    <xdr:col>11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35</xdr:row>
                    <xdr:rowOff>9525</xdr:rowOff>
                  </from>
                  <to>
                    <xdr:col>11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13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37</xdr:row>
                    <xdr:rowOff>9525</xdr:rowOff>
                  </from>
                  <to>
                    <xdr:col>11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12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37</xdr:row>
                    <xdr:rowOff>9525</xdr:rowOff>
                  </from>
                  <to>
                    <xdr:col>11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37</xdr:row>
                    <xdr:rowOff>9525</xdr:rowOff>
                  </from>
                  <to>
                    <xdr:col>11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13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37</xdr:row>
                    <xdr:rowOff>9525</xdr:rowOff>
                  </from>
                  <to>
                    <xdr:col>11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12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37</xdr:row>
                    <xdr:rowOff>9525</xdr:rowOff>
                  </from>
                  <to>
                    <xdr:col>11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37</xdr:row>
                    <xdr:rowOff>9525</xdr:rowOff>
                  </from>
                  <to>
                    <xdr:col>11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3" name="Check Box 13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38</xdr:row>
                    <xdr:rowOff>9525</xdr:rowOff>
                  </from>
                  <to>
                    <xdr:col>11</xdr:col>
                    <xdr:colOff>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12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38</xdr:row>
                    <xdr:rowOff>9525</xdr:rowOff>
                  </from>
                  <to>
                    <xdr:col>11</xdr:col>
                    <xdr:colOff>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5" name="Check Box 59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38</xdr:row>
                    <xdr:rowOff>9525</xdr:rowOff>
                  </from>
                  <to>
                    <xdr:col>11</xdr:col>
                    <xdr:colOff>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6" name="Check Box 13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38</xdr:row>
                    <xdr:rowOff>9525</xdr:rowOff>
                  </from>
                  <to>
                    <xdr:col>11</xdr:col>
                    <xdr:colOff>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7" name="Check Box 12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38</xdr:row>
                    <xdr:rowOff>9525</xdr:rowOff>
                  </from>
                  <to>
                    <xdr:col>11</xdr:col>
                    <xdr:colOff>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8" name="Check Box 62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38</xdr:row>
                    <xdr:rowOff>9525</xdr:rowOff>
                  </from>
                  <to>
                    <xdr:col>11</xdr:col>
                    <xdr:colOff>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9" name="Check Box 18">
              <controlPr defaultSize="0" print="0" autoFill="0" autoLine="0" autoPict="0" altText=" vybrať">
                <anchor moveWithCells="1" sizeWithCells="1">
                  <from>
                    <xdr:col>10</xdr:col>
                    <xdr:colOff>133350</xdr:colOff>
                    <xdr:row>43</xdr:row>
                    <xdr:rowOff>9525</xdr:rowOff>
                  </from>
                  <to>
                    <xdr:col>11</xdr:col>
                    <xdr:colOff>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0" name="Check Box 30">
              <controlPr defaultSize="0" print="0" autoFill="0" autoLine="0" autoPict="0" altText=" vybrať">
                <anchor moveWithCells="1" sizeWithCells="1">
                  <from>
                    <xdr:col>10</xdr:col>
                    <xdr:colOff>104775</xdr:colOff>
                    <xdr:row>53</xdr:row>
                    <xdr:rowOff>19050</xdr:rowOff>
                  </from>
                  <to>
                    <xdr:col>10</xdr:col>
                    <xdr:colOff>685800</xdr:colOff>
                    <xdr:row>53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J8"/>
  <sheetViews>
    <sheetView workbookViewId="0">
      <selection activeCell="J7" sqref="J7"/>
    </sheetView>
  </sheetViews>
  <sheetFormatPr defaultRowHeight="15" x14ac:dyDescent="0.25"/>
  <cols>
    <col min="7" max="7" width="9.140625" bestFit="1" customWidth="1"/>
    <col min="8" max="8" width="10.140625" bestFit="1" customWidth="1"/>
  </cols>
  <sheetData>
    <row r="1" spans="5:10" x14ac:dyDescent="0.25">
      <c r="G1" t="s">
        <v>50</v>
      </c>
      <c r="H1" t="s">
        <v>51</v>
      </c>
      <c r="I1" t="s">
        <v>52</v>
      </c>
      <c r="J1" t="s">
        <v>53</v>
      </c>
    </row>
    <row r="2" spans="5:10" x14ac:dyDescent="0.25">
      <c r="G2" s="71">
        <v>22123</v>
      </c>
      <c r="H2" s="71">
        <v>44927</v>
      </c>
      <c r="I2">
        <f>DATEDIF(G2,H2,"Y")</f>
        <v>62</v>
      </c>
      <c r="J2" t="str">
        <f>INDEX(F3:F8,MATCH(I2,E3:E8,1))</f>
        <v>C</v>
      </c>
    </row>
    <row r="3" spans="5:10" x14ac:dyDescent="0.25">
      <c r="E3">
        <v>3</v>
      </c>
      <c r="F3" t="s">
        <v>44</v>
      </c>
    </row>
    <row r="4" spans="5:10" x14ac:dyDescent="0.25">
      <c r="E4">
        <v>6</v>
      </c>
      <c r="F4" t="s">
        <v>45</v>
      </c>
    </row>
    <row r="5" spans="5:10" x14ac:dyDescent="0.25">
      <c r="E5">
        <v>15</v>
      </c>
      <c r="F5" t="s">
        <v>46</v>
      </c>
    </row>
    <row r="6" spans="5:10" x14ac:dyDescent="0.25">
      <c r="E6">
        <v>18</v>
      </c>
      <c r="F6" t="s">
        <v>47</v>
      </c>
    </row>
    <row r="7" spans="5:10" x14ac:dyDescent="0.25">
      <c r="E7">
        <v>62</v>
      </c>
      <c r="F7" t="s">
        <v>48</v>
      </c>
    </row>
    <row r="8" spans="5:10" x14ac:dyDescent="0.25">
      <c r="E8">
        <v>70</v>
      </c>
      <c r="F8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objednavka</vt:lpstr>
      <vt:lpstr>Hárok1</vt:lpstr>
      <vt:lpstr>den</vt:lpstr>
      <vt:lpstr>kde</vt:lpstr>
      <vt:lpstr>mesto</vt:lpstr>
      <vt:lpstr>nar</vt:lpstr>
      <vt:lpstr>objednavka!Oblasť_tlače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juleni</cp:lastModifiedBy>
  <cp:lastPrinted>2023-12-12T12:47:10Z</cp:lastPrinted>
  <dcterms:created xsi:type="dcterms:W3CDTF">2013-12-02T16:49:06Z</dcterms:created>
  <dcterms:modified xsi:type="dcterms:W3CDTF">2025-12-28T10:43:25Z</dcterms:modified>
</cp:coreProperties>
</file>